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АВИА по России " sheetId="1" r:id="rId1"/>
  </sheets>
  <calcPr calcId="124519" refMode="R1C1"/>
</workbook>
</file>

<file path=xl/calcChain.xml><?xml version="1.0" encoding="utf-8"?>
<calcChain xmlns="http://schemas.openxmlformats.org/spreadsheetml/2006/main">
  <c r="C38" i="1"/>
  <c r="C37"/>
  <c r="C36"/>
  <c r="C35"/>
  <c r="C34"/>
  <c r="C33"/>
  <c r="C32"/>
  <c r="C31"/>
  <c r="C30"/>
  <c r="C29"/>
  <c r="C28"/>
  <c r="C26"/>
  <c r="C25"/>
  <c r="C24"/>
  <c r="C22"/>
  <c r="C21"/>
  <c r="C20"/>
  <c r="C19"/>
  <c r="C18"/>
  <c r="C17"/>
  <c r="C16"/>
  <c r="C15"/>
  <c r="C14"/>
  <c r="C13"/>
  <c r="C12"/>
  <c r="C11"/>
  <c r="I10"/>
  <c r="C10"/>
  <c r="I9"/>
  <c r="C9"/>
  <c r="I8"/>
  <c r="C8"/>
  <c r="I7"/>
  <c r="C7"/>
  <c r="I6"/>
  <c r="C6"/>
  <c r="I5"/>
  <c r="C5"/>
</calcChain>
</file>

<file path=xl/sharedStrings.xml><?xml version="1.0" encoding="utf-8"?>
<sst xmlns="http://schemas.openxmlformats.org/spreadsheetml/2006/main" count="78" uniqueCount="72">
  <si>
    <t>ПРАЙС-ЛИСТ ТК "Караван-Карго" АВИАПЕРЕВОЗКИ из г. Хабаровск от 01.11.2019 с НДС 20%</t>
  </si>
  <si>
    <t>ПРАЙС-ЛИСТ ТК "Караван-Карго"                                                                                                         АВИАПЕРЕВОЗКИ из г. Москвы от 01.11.2019 с НДС 20%</t>
  </si>
  <si>
    <t>ДИСПЕТЧЕРСКАЯ СЛУЖБА 8-4212-67-04-44, 6666-18, 8909-84-000-40    sale@caravankhv.ru</t>
  </si>
  <si>
    <t>Примечание</t>
  </si>
  <si>
    <t xml:space="preserve">ДИСПЕТЧЕРСКАЯ СЛУЖБА 8-915-336-52-42, 8-909-824-04-44         sale@caravankhv.ru             </t>
  </si>
  <si>
    <t>Направление</t>
  </si>
  <si>
    <t>Тариф</t>
  </si>
  <si>
    <t>Минимальная партия</t>
  </si>
  <si>
    <t>АЯН</t>
  </si>
  <si>
    <t>партия более 45 кг -согласование</t>
  </si>
  <si>
    <t>Анадырь</t>
  </si>
  <si>
    <t>АНАДЫРЬ</t>
  </si>
  <si>
    <t>Магадан</t>
  </si>
  <si>
    <t>БИЛИБИНО</t>
  </si>
  <si>
    <t>1 куб=200 кг (чартер)</t>
  </si>
  <si>
    <t>Петропавловск-Камчатский</t>
  </si>
  <si>
    <t>Белгород</t>
  </si>
  <si>
    <t>Хабаровск</t>
  </si>
  <si>
    <t>Владивосток</t>
  </si>
  <si>
    <t>Южно-Сахалинск</t>
  </si>
  <si>
    <t>Волгоград</t>
  </si>
  <si>
    <t>Якутск</t>
  </si>
  <si>
    <t>Воронеж</t>
  </si>
  <si>
    <t>Екатеринбург</t>
  </si>
  <si>
    <t>Иркутск</t>
  </si>
  <si>
    <t>ДОПОЛНИТЕЛЬНЫЕ УСЛОВИЯ</t>
  </si>
  <si>
    <t>Итуруп (Курилы)</t>
  </si>
  <si>
    <t>1.В тариф включены услуги за обработку и терминальный сбор в аэропорту, с которого будет производиться отправка;</t>
  </si>
  <si>
    <t xml:space="preserve">Казань </t>
  </si>
  <si>
    <t>2. При расчете стоимости объемного груза применяется «объемный коэффициент» (вес груза составляет 167кг/м³);</t>
  </si>
  <si>
    <t>Калининград</t>
  </si>
  <si>
    <t>3. Грузовая авианакладная оформляется по сниженной расценке (от 850 рублей);</t>
  </si>
  <si>
    <t>Кемерово</t>
  </si>
  <si>
    <t>4. Возможность забора груза со склада отправителя (в переделах МКАД – от 2000 рублей, за пределами 20 километровой зоны от МКАД – от 2800 рублей);</t>
  </si>
  <si>
    <t>Краснодар</t>
  </si>
  <si>
    <t>5. Возможность перевозки тяжеловесного и опасного груза, цветов и скоропортящегося груза.</t>
  </si>
  <si>
    <t>Красноярск</t>
  </si>
  <si>
    <t>6. Организовываем встречу груза в аэропорту назначения, а также его доставку до получателя.</t>
  </si>
  <si>
    <t>МАГАДАН</t>
  </si>
  <si>
    <t xml:space="preserve"> партия более 300 кг согласуется отдельно</t>
  </si>
  <si>
    <t>*отправка АВИА  груза из г. Санкт-Петребург + 10 руб. кг к тарифу из Москвы</t>
  </si>
  <si>
    <t>Мирный</t>
  </si>
  <si>
    <t>МОСКВА (Шереметьево)</t>
  </si>
  <si>
    <t>Нелькан</t>
  </si>
  <si>
    <t>Николаевск-на-Амуре</t>
  </si>
  <si>
    <t>Новосибирск</t>
  </si>
  <si>
    <t>Ноглики</t>
  </si>
  <si>
    <t>Оха</t>
  </si>
  <si>
    <t>Охотск</t>
  </si>
  <si>
    <t>ОХОТСК (чартер)</t>
  </si>
  <si>
    <t>все сборы включены</t>
  </si>
  <si>
    <t>ПЕТРОПАВЛОВСК-КАМЧАТСКИЙ</t>
  </si>
  <si>
    <t>тяжеловесы и партия более 300 кг согласуется отдельно</t>
  </si>
  <si>
    <t>Санкт-Петербург</t>
  </si>
  <si>
    <t>Тында</t>
  </si>
  <si>
    <t>Тюмень</t>
  </si>
  <si>
    <t>ПЕВЕК (ЧАРТЕР)</t>
  </si>
  <si>
    <t>1 раз в месяц</t>
  </si>
  <si>
    <t>Чумикан</t>
  </si>
  <si>
    <t>Южно-Курильск</t>
  </si>
  <si>
    <t>ЯКУТСК</t>
  </si>
  <si>
    <t>Более 300 кг партия согласуется дополнительно</t>
  </si>
  <si>
    <t>1. Если в 1 куб. м груза  менее 167  кг, расчет ведется по понятию «объемный вес» - 1 тонна приравнивается 6 м3, 1 м3=167 кг (для чартера 1 куб=200кг)</t>
  </si>
  <si>
    <t>2. Оформление авинакладной 800 руб.</t>
  </si>
  <si>
    <t>3. Въезд на территорию грузового склада Хабаровский аэропорт - 200 руб.</t>
  </si>
  <si>
    <t>4. Обработка прилетного груза (сборы аэропорта Хабаровска) - 12 руб./кг, но менее 900 руб. за партию груза</t>
  </si>
  <si>
    <t>5. Обработка прилетного тяжеловесного груза (сборы аэропорта Хабаровска) -  16 руб./кг</t>
  </si>
  <si>
    <t>6. Принимаемый к транспортировке вес одного места (по данным тарифам) составляет не более 80  килограмм. При весе более 80 кг тариф оговаривается соглашением сторон и стоимость рассчитывается индивидуально</t>
  </si>
  <si>
    <t>7. Экспедирование по г. Хабаровску от 800 р. за  партию  груза.</t>
  </si>
  <si>
    <t>8. Экспедирование в пункте назначения (Охотск, Чумикан, Аян, Певек, Билибино, Анадырь и др. ). Стоимость рассчитывается индивидуально.</t>
  </si>
  <si>
    <t>9. Перевозка цветов, хрупкого, опасного, ценного,  скоропортящегося грузов - тариф согласуется отдельно.</t>
  </si>
  <si>
    <t>ОКАЖЕМ ПРЕДСТАВИТЕЛЬСКИЕ УСЛУГИ ПО ВСТРЕЧЕ  И ОТПРАВКЕ ТРАНЗИТНОГО ГРУЗА г. ХАБАРОВСК, г. МОСКВА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</si>
</sst>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rgb="FFC4303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C43031"/>
      <name val="Calibri"/>
      <family val="2"/>
      <charset val="204"/>
      <scheme val="minor"/>
    </font>
    <font>
      <sz val="11"/>
      <color rgb="FFC43031"/>
      <name val="Calibri"/>
      <family val="2"/>
      <charset val="204"/>
      <scheme val="minor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43031"/>
        <bgColor indexed="64"/>
      </patternFill>
    </fill>
    <fill>
      <patternFill patternType="solid">
        <fgColor rgb="FF16283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52"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wrapText="1"/>
    </xf>
    <xf numFmtId="0" fontId="1" fillId="5" borderId="10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left" vertical="center"/>
    </xf>
    <xf numFmtId="0" fontId="0" fillId="5" borderId="12" xfId="0" applyFill="1" applyBorder="1" applyAlignment="1">
      <alignment horizontal="center"/>
    </xf>
    <xf numFmtId="0" fontId="0" fillId="5" borderId="12" xfId="0" applyFill="1" applyBorder="1" applyAlignment="1">
      <alignment wrapText="1"/>
    </xf>
    <xf numFmtId="0" fontId="3" fillId="5" borderId="13" xfId="0" applyFont="1" applyFill="1" applyBorder="1"/>
    <xf numFmtId="0" fontId="0" fillId="5" borderId="14" xfId="0" applyFill="1" applyBorder="1" applyAlignment="1">
      <alignment horizontal="center"/>
    </xf>
    <xf numFmtId="0" fontId="6" fillId="5" borderId="13" xfId="0" applyFont="1" applyFill="1" applyBorder="1"/>
    <xf numFmtId="0" fontId="3" fillId="5" borderId="12" xfId="0" applyFont="1" applyFill="1" applyBorder="1" applyAlignment="1">
      <alignment horizontal="left" vertical="center"/>
    </xf>
    <xf numFmtId="0" fontId="3" fillId="5" borderId="15" xfId="0" applyFont="1" applyFill="1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5" borderId="12" xfId="0" applyFont="1" applyFill="1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8" fillId="0" borderId="0" xfId="0" applyFont="1"/>
    <xf numFmtId="0" fontId="8" fillId="0" borderId="0" xfId="0" applyFont="1" applyFill="1"/>
    <xf numFmtId="0" fontId="0" fillId="6" borderId="0" xfId="0" applyFill="1"/>
    <xf numFmtId="0" fontId="0" fillId="0" borderId="0" xfId="0" applyBorder="1"/>
    <xf numFmtId="0" fontId="0" fillId="0" borderId="0" xfId="0" applyAlignment="1">
      <alignment wrapText="1"/>
    </xf>
    <xf numFmtId="0" fontId="5" fillId="3" borderId="0" xfId="0" applyFont="1" applyFill="1"/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wrapText="1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2" fillId="3" borderId="0" xfId="0" applyFont="1" applyFill="1" applyAlignment="1">
      <alignment wrapText="1"/>
    </xf>
    <xf numFmtId="0" fontId="2" fillId="4" borderId="0" xfId="0" applyFont="1" applyFill="1"/>
    <xf numFmtId="0" fontId="12" fillId="4" borderId="0" xfId="0" applyFont="1" applyFill="1"/>
    <xf numFmtId="0" fontId="4" fillId="4" borderId="0" xfId="0" applyFont="1" applyFill="1" applyAlignment="1">
      <alignment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K51"/>
  <sheetViews>
    <sheetView tabSelected="1" workbookViewId="0">
      <selection activeCell="E3" sqref="E3"/>
    </sheetView>
  </sheetViews>
  <sheetFormatPr defaultRowHeight="14.4"/>
  <cols>
    <col min="1" max="1" width="33.33203125" customWidth="1"/>
    <col min="2" max="2" width="15.5546875" customWidth="1"/>
    <col min="3" max="3" width="29.6640625" customWidth="1"/>
    <col min="4" max="4" width="32.6640625" style="36" customWidth="1"/>
    <col min="7" max="7" width="26.44140625" customWidth="1"/>
    <col min="8" max="8" width="17.5546875" customWidth="1"/>
    <col min="9" max="9" width="32.5546875" customWidth="1"/>
  </cols>
  <sheetData>
    <row r="1" spans="1:9" ht="60" customHeight="1" thickBot="1">
      <c r="A1" s="1" t="s">
        <v>0</v>
      </c>
      <c r="B1" s="1"/>
      <c r="C1" s="1"/>
      <c r="D1" s="1"/>
      <c r="G1" s="2" t="s">
        <v>1</v>
      </c>
      <c r="H1" s="2"/>
      <c r="I1" s="2"/>
    </row>
    <row r="2" spans="1:9" ht="29.25" customHeight="1">
      <c r="A2" s="3" t="s">
        <v>2</v>
      </c>
      <c r="B2" s="4"/>
      <c r="C2" s="5"/>
      <c r="D2" s="6" t="s">
        <v>3</v>
      </c>
      <c r="G2" s="7" t="s">
        <v>4</v>
      </c>
      <c r="H2" s="7"/>
      <c r="I2" s="7"/>
    </row>
    <row r="3" spans="1:9" ht="26.25" customHeight="1" thickBot="1">
      <c r="A3" s="8"/>
      <c r="B3" s="9"/>
      <c r="C3" s="10"/>
      <c r="D3" s="11"/>
      <c r="G3" s="7"/>
      <c r="H3" s="7"/>
      <c r="I3" s="7"/>
    </row>
    <row r="4" spans="1:9">
      <c r="A4" s="12" t="s">
        <v>5</v>
      </c>
      <c r="B4" s="12" t="s">
        <v>6</v>
      </c>
      <c r="C4" s="12" t="s">
        <v>7</v>
      </c>
      <c r="D4" s="13"/>
      <c r="G4" s="14" t="s">
        <v>5</v>
      </c>
      <c r="H4" s="15" t="s">
        <v>6</v>
      </c>
      <c r="I4" s="16" t="s">
        <v>7</v>
      </c>
    </row>
    <row r="5" spans="1:9">
      <c r="A5" s="17" t="s">
        <v>8</v>
      </c>
      <c r="B5" s="18">
        <v>340</v>
      </c>
      <c r="C5" s="18">
        <f>B5*20</f>
        <v>6800</v>
      </c>
      <c r="D5" s="19" t="s">
        <v>9</v>
      </c>
      <c r="G5" s="20" t="s">
        <v>10</v>
      </c>
      <c r="H5" s="18">
        <v>385</v>
      </c>
      <c r="I5" s="21">
        <f>30*H5</f>
        <v>11550</v>
      </c>
    </row>
    <row r="6" spans="1:9" ht="15" customHeight="1">
      <c r="A6" s="17" t="s">
        <v>11</v>
      </c>
      <c r="B6" s="18">
        <v>370</v>
      </c>
      <c r="C6" s="18">
        <f>20*B6</f>
        <v>7400</v>
      </c>
      <c r="D6" s="19"/>
      <c r="G6" s="22" t="s">
        <v>12</v>
      </c>
      <c r="H6" s="18">
        <v>295</v>
      </c>
      <c r="I6" s="21">
        <f>35*H6</f>
        <v>10325</v>
      </c>
    </row>
    <row r="7" spans="1:9" ht="15" customHeight="1">
      <c r="A7" s="17" t="s">
        <v>13</v>
      </c>
      <c r="B7" s="18">
        <v>425</v>
      </c>
      <c r="C7" s="18">
        <f>20*B7</f>
        <v>8500</v>
      </c>
      <c r="D7" s="19" t="s">
        <v>14</v>
      </c>
      <c r="G7" s="22" t="s">
        <v>15</v>
      </c>
      <c r="H7" s="18">
        <v>345</v>
      </c>
      <c r="I7" s="21">
        <f>35*H7</f>
        <v>12075</v>
      </c>
    </row>
    <row r="8" spans="1:9">
      <c r="A8" s="23" t="s">
        <v>16</v>
      </c>
      <c r="B8" s="18">
        <v>110</v>
      </c>
      <c r="C8" s="18">
        <f>30*B8</f>
        <v>3300</v>
      </c>
      <c r="D8" s="19"/>
      <c r="G8" s="22" t="s">
        <v>17</v>
      </c>
      <c r="H8" s="18">
        <v>165</v>
      </c>
      <c r="I8" s="21">
        <f>H8*35</f>
        <v>5775</v>
      </c>
    </row>
    <row r="9" spans="1:9">
      <c r="A9" s="23" t="s">
        <v>18</v>
      </c>
      <c r="B9" s="18">
        <v>38</v>
      </c>
      <c r="C9" s="18">
        <f>40*B9</f>
        <v>1520</v>
      </c>
      <c r="D9" s="19"/>
      <c r="G9" s="24" t="s">
        <v>19</v>
      </c>
      <c r="H9" s="25">
        <v>230</v>
      </c>
      <c r="I9" s="26">
        <f>35*H9</f>
        <v>8050</v>
      </c>
    </row>
    <row r="10" spans="1:9">
      <c r="A10" s="23" t="s">
        <v>20</v>
      </c>
      <c r="B10" s="18">
        <v>110</v>
      </c>
      <c r="C10" s="18">
        <f>40*B10</f>
        <v>4400</v>
      </c>
      <c r="D10" s="19"/>
      <c r="G10" s="27" t="s">
        <v>21</v>
      </c>
      <c r="H10" s="18">
        <v>350</v>
      </c>
      <c r="I10" s="18">
        <f>H10*25</f>
        <v>8750</v>
      </c>
    </row>
    <row r="11" spans="1:9">
      <c r="A11" s="23" t="s">
        <v>22</v>
      </c>
      <c r="B11" s="18">
        <v>102</v>
      </c>
      <c r="C11" s="18">
        <f>B11*40</f>
        <v>4080</v>
      </c>
      <c r="D11" s="19"/>
      <c r="G11" s="28"/>
      <c r="H11" s="29"/>
      <c r="I11" s="29"/>
    </row>
    <row r="12" spans="1:9">
      <c r="A12" s="23" t="s">
        <v>23</v>
      </c>
      <c r="B12" s="18">
        <v>116</v>
      </c>
      <c r="C12" s="18">
        <f>40*B12</f>
        <v>4640</v>
      </c>
      <c r="D12" s="19"/>
    </row>
    <row r="13" spans="1:9">
      <c r="A13" s="23" t="s">
        <v>24</v>
      </c>
      <c r="B13" s="18">
        <v>69</v>
      </c>
      <c r="C13" s="18">
        <f>40*B13</f>
        <v>2760</v>
      </c>
      <c r="D13" s="19"/>
      <c r="G13" s="30" t="s">
        <v>25</v>
      </c>
      <c r="H13" s="31"/>
    </row>
    <row r="14" spans="1:9">
      <c r="A14" s="23" t="s">
        <v>26</v>
      </c>
      <c r="B14" s="18">
        <v>286</v>
      </c>
      <c r="C14" s="18">
        <f>B14*30</f>
        <v>8580</v>
      </c>
      <c r="D14" s="19"/>
      <c r="G14" s="32" t="s">
        <v>27</v>
      </c>
    </row>
    <row r="15" spans="1:9">
      <c r="A15" s="23" t="s">
        <v>28</v>
      </c>
      <c r="B15" s="18">
        <v>110</v>
      </c>
      <c r="C15" s="18">
        <f>40*B15</f>
        <v>4400</v>
      </c>
      <c r="D15" s="19"/>
      <c r="G15" s="32" t="s">
        <v>29</v>
      </c>
    </row>
    <row r="16" spans="1:9">
      <c r="A16" s="23" t="s">
        <v>30</v>
      </c>
      <c r="B16" s="18">
        <v>112</v>
      </c>
      <c r="C16" s="18">
        <f>40*B16</f>
        <v>4480</v>
      </c>
      <c r="D16" s="19"/>
      <c r="G16" s="32" t="s">
        <v>31</v>
      </c>
    </row>
    <row r="17" spans="1:11">
      <c r="A17" s="23" t="s">
        <v>32</v>
      </c>
      <c r="B17" s="18">
        <v>274</v>
      </c>
      <c r="C17" s="18">
        <f>40*B17</f>
        <v>10960</v>
      </c>
      <c r="D17" s="19"/>
      <c r="G17" s="32" t="s">
        <v>33</v>
      </c>
    </row>
    <row r="18" spans="1:11">
      <c r="A18" s="23" t="s">
        <v>34</v>
      </c>
      <c r="B18" s="18">
        <v>108</v>
      </c>
      <c r="C18" s="18">
        <f>40*B18</f>
        <v>4320</v>
      </c>
      <c r="D18" s="19"/>
      <c r="G18" s="33" t="s">
        <v>35</v>
      </c>
      <c r="H18" s="34"/>
      <c r="I18" s="34"/>
      <c r="J18" s="34"/>
      <c r="K18" s="34"/>
    </row>
    <row r="19" spans="1:11">
      <c r="A19" s="23" t="s">
        <v>36</v>
      </c>
      <c r="B19" s="18">
        <v>83</v>
      </c>
      <c r="C19" s="18">
        <f>40*B19</f>
        <v>3320</v>
      </c>
      <c r="D19" s="19"/>
      <c r="G19" s="32" t="s">
        <v>37</v>
      </c>
    </row>
    <row r="20" spans="1:11" ht="30" customHeight="1">
      <c r="A20" s="17" t="s">
        <v>38</v>
      </c>
      <c r="B20" s="18">
        <v>295</v>
      </c>
      <c r="C20" s="18">
        <f>30*B20</f>
        <v>8850</v>
      </c>
      <c r="D20" s="19" t="s">
        <v>39</v>
      </c>
      <c r="G20" s="32" t="s">
        <v>40</v>
      </c>
    </row>
    <row r="21" spans="1:11">
      <c r="A21" s="23" t="s">
        <v>41</v>
      </c>
      <c r="B21" s="18">
        <v>170</v>
      </c>
      <c r="C21" s="18">
        <f>20*B21</f>
        <v>3400</v>
      </c>
      <c r="D21" s="19"/>
    </row>
    <row r="22" spans="1:11">
      <c r="A22" s="17" t="s">
        <v>42</v>
      </c>
      <c r="B22" s="18">
        <v>98</v>
      </c>
      <c r="C22" s="18">
        <f>B22*40</f>
        <v>3920</v>
      </c>
      <c r="D22" s="19"/>
    </row>
    <row r="23" spans="1:11">
      <c r="A23" s="23" t="s">
        <v>43</v>
      </c>
      <c r="B23" s="18">
        <v>218</v>
      </c>
      <c r="C23" s="18">
        <v>4368</v>
      </c>
      <c r="D23" s="19"/>
    </row>
    <row r="24" spans="1:11">
      <c r="A24" s="23" t="s">
        <v>44</v>
      </c>
      <c r="B24" s="18">
        <v>129</v>
      </c>
      <c r="C24" s="18">
        <f>30*B24</f>
        <v>3870</v>
      </c>
      <c r="D24" s="19"/>
    </row>
    <row r="25" spans="1:11">
      <c r="A25" s="23" t="s">
        <v>45</v>
      </c>
      <c r="B25" s="18">
        <v>80</v>
      </c>
      <c r="C25" s="18">
        <f>B25*40</f>
        <v>3200</v>
      </c>
      <c r="D25" s="19"/>
    </row>
    <row r="26" spans="1:11">
      <c r="A26" s="23" t="s">
        <v>46</v>
      </c>
      <c r="B26" s="18">
        <v>148</v>
      </c>
      <c r="C26" s="18">
        <f>B26*25</f>
        <v>3700</v>
      </c>
      <c r="D26" s="19"/>
    </row>
    <row r="27" spans="1:11">
      <c r="A27" s="23" t="s">
        <v>47</v>
      </c>
      <c r="B27" s="18">
        <v>120</v>
      </c>
      <c r="C27" s="18">
        <v>3600</v>
      </c>
      <c r="D27" s="19"/>
    </row>
    <row r="28" spans="1:11">
      <c r="A28" s="23" t="s">
        <v>48</v>
      </c>
      <c r="B28" s="18">
        <v>205</v>
      </c>
      <c r="C28" s="18">
        <f>25*B28</f>
        <v>5125</v>
      </c>
      <c r="D28" s="19"/>
    </row>
    <row r="29" spans="1:11">
      <c r="A29" s="17" t="s">
        <v>49</v>
      </c>
      <c r="B29" s="18">
        <v>280</v>
      </c>
      <c r="C29" s="18">
        <f>20*B29</f>
        <v>5600</v>
      </c>
      <c r="D29" s="19" t="s">
        <v>50</v>
      </c>
    </row>
    <row r="30" spans="1:11" ht="29.25" customHeight="1">
      <c r="A30" s="17" t="s">
        <v>51</v>
      </c>
      <c r="B30" s="18">
        <v>210</v>
      </c>
      <c r="C30" s="18">
        <f>30*B30</f>
        <v>6300</v>
      </c>
      <c r="D30" s="19" t="s">
        <v>52</v>
      </c>
    </row>
    <row r="31" spans="1:11">
      <c r="A31" s="23" t="s">
        <v>53</v>
      </c>
      <c r="B31" s="18">
        <v>102</v>
      </c>
      <c r="C31" s="18">
        <f>30*B31</f>
        <v>3060</v>
      </c>
      <c r="D31" s="19"/>
    </row>
    <row r="32" spans="1:11">
      <c r="A32" s="23" t="s">
        <v>54</v>
      </c>
      <c r="B32" s="18">
        <v>115</v>
      </c>
      <c r="C32" s="18">
        <f>B32*25</f>
        <v>2875</v>
      </c>
      <c r="D32" s="19"/>
    </row>
    <row r="33" spans="1:7">
      <c r="A33" s="23" t="s">
        <v>55</v>
      </c>
      <c r="B33" s="18">
        <v>140</v>
      </c>
      <c r="C33" s="18">
        <f>40*B33</f>
        <v>5600</v>
      </c>
      <c r="D33" s="19"/>
    </row>
    <row r="34" spans="1:7">
      <c r="A34" s="17" t="s">
        <v>56</v>
      </c>
      <c r="B34" s="18">
        <v>370</v>
      </c>
      <c r="C34" s="18">
        <f>25*B34</f>
        <v>9250</v>
      </c>
      <c r="D34" s="19" t="s">
        <v>57</v>
      </c>
    </row>
    <row r="35" spans="1:7">
      <c r="A35" s="23" t="s">
        <v>58</v>
      </c>
      <c r="B35" s="18">
        <v>295</v>
      </c>
      <c r="C35" s="18">
        <f>30*B35</f>
        <v>8850</v>
      </c>
      <c r="D35" s="19" t="s">
        <v>9</v>
      </c>
    </row>
    <row r="36" spans="1:7">
      <c r="A36" s="23" t="s">
        <v>19</v>
      </c>
      <c r="B36" s="18">
        <v>95</v>
      </c>
      <c r="C36" s="18">
        <f>40*B36</f>
        <v>3800</v>
      </c>
      <c r="D36" s="19"/>
    </row>
    <row r="37" spans="1:7">
      <c r="A37" s="23" t="s">
        <v>59</v>
      </c>
      <c r="B37" s="18">
        <v>213</v>
      </c>
      <c r="C37" s="18">
        <f>25*B37</f>
        <v>5325</v>
      </c>
      <c r="D37" s="19"/>
    </row>
    <row r="38" spans="1:7" ht="28.8">
      <c r="A38" s="17" t="s">
        <v>60</v>
      </c>
      <c r="B38" s="18">
        <v>95</v>
      </c>
      <c r="C38" s="18">
        <f>25*B38</f>
        <v>2375</v>
      </c>
      <c r="D38" s="19" t="s">
        <v>61</v>
      </c>
    </row>
    <row r="39" spans="1:7">
      <c r="A39" s="35"/>
      <c r="B39" s="29"/>
      <c r="C39" s="29"/>
    </row>
    <row r="40" spans="1:7" s="39" customFormat="1" ht="15.6">
      <c r="A40" s="37" t="s">
        <v>25</v>
      </c>
      <c r="B40" s="38"/>
      <c r="D40" s="40"/>
    </row>
    <row r="41" spans="1:7" s="39" customFormat="1" ht="15.6">
      <c r="A41" s="41" t="s">
        <v>62</v>
      </c>
      <c r="B41" s="42"/>
      <c r="C41" s="42"/>
      <c r="D41" s="40"/>
    </row>
    <row r="42" spans="1:7" s="39" customFormat="1" ht="15.6">
      <c r="A42" s="41" t="s">
        <v>63</v>
      </c>
      <c r="B42" s="42"/>
      <c r="C42" s="42"/>
      <c r="D42" s="40"/>
    </row>
    <row r="43" spans="1:7" s="39" customFormat="1" ht="15.6">
      <c r="A43" s="41" t="s">
        <v>64</v>
      </c>
      <c r="B43" s="42"/>
      <c r="C43" s="42"/>
      <c r="D43" s="40"/>
    </row>
    <row r="44" spans="1:7" s="39" customFormat="1" ht="15.6">
      <c r="A44" s="41" t="s">
        <v>65</v>
      </c>
      <c r="B44" s="42"/>
      <c r="C44" s="42"/>
      <c r="D44" s="40"/>
    </row>
    <row r="45" spans="1:7" s="39" customFormat="1" ht="15.6">
      <c r="A45" s="41" t="s">
        <v>66</v>
      </c>
      <c r="B45" s="42"/>
      <c r="C45" s="42"/>
      <c r="D45" s="40"/>
    </row>
    <row r="46" spans="1:7" s="39" customFormat="1" ht="15.75" customHeight="1">
      <c r="A46" s="43" t="s">
        <v>67</v>
      </c>
      <c r="B46" s="42"/>
      <c r="C46" s="42"/>
      <c r="D46" s="40"/>
    </row>
    <row r="47" spans="1:7" s="39" customFormat="1" ht="15.6">
      <c r="A47" s="41" t="s">
        <v>68</v>
      </c>
      <c r="B47" s="42"/>
      <c r="C47" s="42"/>
      <c r="D47" s="40"/>
    </row>
    <row r="48" spans="1:7" s="39" customFormat="1" ht="15.6">
      <c r="A48" s="30" t="s">
        <v>69</v>
      </c>
      <c r="B48" s="44"/>
      <c r="C48" s="44"/>
      <c r="D48" s="45"/>
      <c r="E48" s="44"/>
      <c r="F48" s="44"/>
      <c r="G48" s="44"/>
    </row>
    <row r="49" spans="1:5" ht="15.6">
      <c r="A49" s="46" t="s">
        <v>70</v>
      </c>
      <c r="B49" s="47"/>
      <c r="C49" s="47"/>
      <c r="D49" s="48"/>
    </row>
    <row r="50" spans="1:5" ht="15.6">
      <c r="A50" s="39"/>
    </row>
    <row r="51" spans="1:5" ht="15.6">
      <c r="A51" s="49" t="s">
        <v>71</v>
      </c>
      <c r="B51" s="50"/>
      <c r="C51" s="50"/>
      <c r="D51" s="51"/>
      <c r="E51" s="50"/>
    </row>
  </sheetData>
  <mergeCells count="5">
    <mergeCell ref="A1:D1"/>
    <mergeCell ref="G1:I1"/>
    <mergeCell ref="A2:C3"/>
    <mergeCell ref="D2:D3"/>
    <mergeCell ref="G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АВИА по России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2021-06-08T02:21:26Z</dcterms:created>
  <dcterms:modified xsi:type="dcterms:W3CDTF">2021-06-08T02:21:56Z</dcterms:modified>
</cp:coreProperties>
</file>