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showInkAnnotation="0" defaultThemeVersion="124226"/>
  <xr:revisionPtr revIDLastSave="0" documentId="13_ncr:1_{366D6DC9-EFF6-4F03-B77C-B63EBF11637B}" xr6:coauthVersionLast="46" xr6:coauthVersionMax="46" xr10:uidLastSave="{00000000-0000-0000-0000-000000000000}"/>
  <bookViews>
    <workbookView xWindow="0" yWindow="0" windowWidth="28800" windowHeight="15600" tabRatio="901" activeTab="6" xr2:uid="{00000000-000D-0000-FFFF-FFFF00000000}"/>
  </bookViews>
  <sheets>
    <sheet name="УСЛУГИ ВСЕ" sheetId="21" r:id="rId1"/>
    <sheet name="Чегдомын и ЖД  " sheetId="19" r:id="rId2"/>
    <sheet name="Сбор по ДВ" sheetId="1" r:id="rId3"/>
    <sheet name="Машинорейс по ДВ" sheetId="10" r:id="rId4"/>
    <sheet name="Сбор ТЕМП.РЕЖИМ" sheetId="26" r:id="rId5"/>
    <sheet name="ЖД по России" sheetId="5" r:id="rId6"/>
    <sheet name="Магадан Сахалин Камчатка" sheetId="14" r:id="rId7"/>
    <sheet name="Перевозка авто " sheetId="24" r:id="rId8"/>
    <sheet name="Перевозки по Хабаровску" sheetId="9" r:id="rId9"/>
    <sheet name="АВИА по России " sheetId="7" r:id="rId10"/>
    <sheet name="вывоз КТК по ДВ" sheetId="23" r:id="rId11"/>
    <sheet name="Курилы" sheetId="18" r:id="rId12"/>
    <sheet name="ОХОТСК АЯН ЧУМИКАН" sheetId="3" r:id="rId13"/>
    <sheet name="Чукотка 2023" sheetId="20" r:id="rId14"/>
    <sheet name="УСЛУГИ СКЛАДА" sheetId="27" r:id="rId15"/>
  </sheets>
  <externalReferences>
    <externalReference r:id="rId16"/>
  </externalReferences>
  <calcPr calcId="191029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6" i="1"/>
  <c r="I7" i="1"/>
  <c r="I8" i="1"/>
  <c r="I9" i="1"/>
  <c r="I10" i="1"/>
  <c r="I11" i="1"/>
  <c r="I6" i="1"/>
  <c r="H7" i="1"/>
  <c r="H8" i="1"/>
  <c r="H9" i="1"/>
  <c r="H10" i="1"/>
  <c r="H11" i="1"/>
  <c r="H6" i="1"/>
  <c r="C19" i="7"/>
  <c r="C20" i="7"/>
  <c r="C30" i="7"/>
  <c r="C29" i="7"/>
  <c r="C28" i="7"/>
  <c r="C27" i="7"/>
  <c r="C25" i="7"/>
  <c r="C24" i="7"/>
  <c r="C23" i="7"/>
  <c r="C22" i="7"/>
  <c r="C21" i="7"/>
  <c r="C18" i="7"/>
  <c r="C17" i="7"/>
  <c r="C14" i="7"/>
  <c r="C13" i="7"/>
  <c r="C12" i="7"/>
  <c r="C11" i="7"/>
  <c r="C10" i="7"/>
  <c r="C9" i="7"/>
  <c r="C8" i="7"/>
  <c r="H5" i="7" l="1"/>
  <c r="H6" i="7"/>
  <c r="H7" i="7"/>
  <c r="H9" i="7"/>
  <c r="H8" i="7"/>
  <c r="C5" i="7"/>
  <c r="C7" i="7" l="1"/>
</calcChain>
</file>

<file path=xl/sharedStrings.xml><?xml version="1.0" encoding="utf-8"?>
<sst xmlns="http://schemas.openxmlformats.org/spreadsheetml/2006/main" count="965" uniqueCount="682">
  <si>
    <t>Мин. Стоимость</t>
  </si>
  <si>
    <t>Срок доставки/дни</t>
  </si>
  <si>
    <t>до 1000 кг.</t>
  </si>
  <si>
    <t>от 1000 до 3000 кг.</t>
  </si>
  <si>
    <t>от 3000 до 5000 кг.</t>
  </si>
  <si>
    <t>от 1 до 5 м3</t>
  </si>
  <si>
    <t>от 5 до 10 м3</t>
  </si>
  <si>
    <t>от 10 м3 до 15 м3</t>
  </si>
  <si>
    <t>договорная</t>
  </si>
  <si>
    <t>Приморский край</t>
  </si>
  <si>
    <t>1-2</t>
  </si>
  <si>
    <t>по запросу</t>
  </si>
  <si>
    <t>Оха</t>
  </si>
  <si>
    <t>Ноглики</t>
  </si>
  <si>
    <t>6-7</t>
  </si>
  <si>
    <t>Республика САХА (ЯКУТИЯ)</t>
  </si>
  <si>
    <t>Якутск</t>
  </si>
  <si>
    <t>Тында</t>
  </si>
  <si>
    <t>Дополнительные условия.</t>
  </si>
  <si>
    <t>Перевозка негабаритного (более 3 м в сумме измерений или более 100 кг/место) + 30% тарифу</t>
  </si>
  <si>
    <t>Стоимость перевозки груза требующего особых условий перевозки (хрупкий, не упакованный и т.д.) рассчитывается с учетом фактически использованного полезного объема автомобиля.</t>
  </si>
  <si>
    <t>2-3</t>
  </si>
  <si>
    <t>2-4</t>
  </si>
  <si>
    <t xml:space="preserve">Экспедирование в п. назначения </t>
  </si>
  <si>
    <t>пн, ср, пятн</t>
  </si>
  <si>
    <t>вт, чт</t>
  </si>
  <si>
    <t>пятн</t>
  </si>
  <si>
    <t>пн-ср</t>
  </si>
  <si>
    <t>ежедневно</t>
  </si>
  <si>
    <t>ср, пятн</t>
  </si>
  <si>
    <t>пн, чт</t>
  </si>
  <si>
    <t>Хабаровский край</t>
  </si>
  <si>
    <t>Расчет обратной стоимости перевозки грузов или из других город по Дальневосточному региону оперативно по запросу caravancargo@mail.ru</t>
  </si>
  <si>
    <t>Направление</t>
  </si>
  <si>
    <t>Южно-Сахалинск</t>
  </si>
  <si>
    <t>Направление/градация</t>
  </si>
  <si>
    <t>конт 20 тонн (до 15 тонн)</t>
  </si>
  <si>
    <t>Охотск</t>
  </si>
  <si>
    <t>Чумикан</t>
  </si>
  <si>
    <t>ОСОБЫЕ УСЛОВИЯ</t>
  </si>
  <si>
    <t>Стоимость перевозки груза Хабаровск -Аян не включает выгрузку и погрузку в п. Аян</t>
  </si>
  <si>
    <t>Стоимость перевозки груза Хабаровк-тугур не включает выгрузку и погрузку в п. Тугур</t>
  </si>
  <si>
    <t>Крепление палубного груза +10% к прайсовой стоимости</t>
  </si>
  <si>
    <t>Тырма</t>
  </si>
  <si>
    <t>Литовко</t>
  </si>
  <si>
    <t>Высокогорный</t>
  </si>
  <si>
    <t>Дополнительные условия</t>
  </si>
  <si>
    <t>Санболи, Джелюмкен, Болонь</t>
  </si>
  <si>
    <t>Москва-Хабаровск</t>
  </si>
  <si>
    <t>Новосибирск-Хабаровск</t>
  </si>
  <si>
    <t>Санкт-Петербург</t>
  </si>
  <si>
    <t>до 3000 кг</t>
  </si>
  <si>
    <t>свыше 3000 кг</t>
  </si>
  <si>
    <t>АЯН</t>
  </si>
  <si>
    <t>АНАДЫРЬ</t>
  </si>
  <si>
    <t>БИЛИБИНО</t>
  </si>
  <si>
    <t>Екатеринбург</t>
  </si>
  <si>
    <t>Иркутск</t>
  </si>
  <si>
    <t>Итуруп (Курилы)</t>
  </si>
  <si>
    <t>Кемерово</t>
  </si>
  <si>
    <t>Краснодар</t>
  </si>
  <si>
    <t>Красноярск</t>
  </si>
  <si>
    <t>Магадан</t>
  </si>
  <si>
    <t>Мирный</t>
  </si>
  <si>
    <t>Николаевск-на-Амуре</t>
  </si>
  <si>
    <t>Новосибирск</t>
  </si>
  <si>
    <t>Петропавловск-Камчатский</t>
  </si>
  <si>
    <t>Тюмень</t>
  </si>
  <si>
    <t>Тариф</t>
  </si>
  <si>
    <t>Минимальная партия</t>
  </si>
  <si>
    <t>Перевозка негабаритных/тяжеловесных грузов (+15 % - 30% - если длина одной из сторон более 3-х метров или вес одного места более 250 кг или объем одного места более 2 м3);</t>
  </si>
  <si>
    <t>Оказываем крановые работы, утепление груза, грузчики;</t>
  </si>
  <si>
    <t>Осуществляем доставку груза из любого населенного пункта</t>
  </si>
  <si>
    <t>Гарантируем качественный документооборот</t>
  </si>
  <si>
    <t>Индивидуальный подход, четкое соблюдение сроков и договоренностей</t>
  </si>
  <si>
    <t>Стоимость автоэкспедирования в пункте отправления/назначения рассчитываем в зависимости от района.      </t>
  </si>
  <si>
    <t>Хабаровск</t>
  </si>
  <si>
    <t>Анадырь</t>
  </si>
  <si>
    <t>ОКАЖЕМ ПРЕДСТАВИТЕЛЬСКИЕ УСЛУГИ ПО ВСТРЕЧЕ  И ОТПРАВКЕ ТРАНЗИТНОГО ГРУЗА г. ХАБАРОВСК, г. МОСКВА</t>
  </si>
  <si>
    <t>ДОПОЛНИТЕЛЬНЫЕ УСЛОВИЯ</t>
  </si>
  <si>
    <t>мин. стоимость (250 кг/0,5 м3)</t>
  </si>
  <si>
    <t>Параметры автотранспорта</t>
  </si>
  <si>
    <t>Мин. кол-во часов</t>
  </si>
  <si>
    <t>3 тонны/12-18 м3</t>
  </si>
  <si>
    <t>5 тонн / 15-33 м3</t>
  </si>
  <si>
    <t>Автомобиль бортовой 15т, длина 9 м</t>
  </si>
  <si>
    <t>Автомобиль бортовой 22т, длина 12 м-13,6 м</t>
  </si>
  <si>
    <t>Стоимость действительна при условии пробега автотранспорта не более 100 км в день; </t>
  </si>
  <si>
    <t>Перевозка груза с соблюдением температурного режима оплачивается в размере +30% к тарифу;</t>
  </si>
  <si>
    <t>Услуги Экспедитора оговариваются отдельной ставкой.</t>
  </si>
  <si>
    <t>Окажем представительские услуги по встрече/отправке груза на -жд и -аэро вокзалах.</t>
  </si>
  <si>
    <t>Забор груза с аэропорта или с вагона – минимальное количество оплачиваемых часов – 3 (три).</t>
  </si>
  <si>
    <t>Дополнительно:</t>
  </si>
  <si>
    <t>Автомобиль бортовой 3 т,
с манипулятором 2 т</t>
  </si>
  <si>
    <t>Автомобиль бортовой 5 т,
с манипулятором 3 т</t>
  </si>
  <si>
    <t>Автомобиль бортовой 10 т,
с манипулятором 5 т</t>
  </si>
  <si>
    <t>Заявки на внутригородские перевозки принимаются за сутки или по согласованию</t>
  </si>
  <si>
    <t>1 раз в месяц</t>
  </si>
  <si>
    <t>Примечание</t>
  </si>
  <si>
    <t>от/руб./адрес</t>
  </si>
  <si>
    <t>Собственный транспорт</t>
  </si>
  <si>
    <t>Организуем контейнерные перевозки, отправку спецтехники и автомобилей "под ключ"</t>
  </si>
  <si>
    <t>Цена за 1 кг/руб.</t>
  </si>
  <si>
    <t>Цена за 1 м3/руб.</t>
  </si>
  <si>
    <t>от 7</t>
  </si>
  <si>
    <t>Амурская область и Еврейская Автономная Область (ЕАО)</t>
  </si>
  <si>
    <t xml:space="preserve"> ср, пятн</t>
  </si>
  <si>
    <t>4-8</t>
  </si>
  <si>
    <t>6-10</t>
  </si>
  <si>
    <t>партия более 45 кг -согласование</t>
  </si>
  <si>
    <t>МАГАДАН</t>
  </si>
  <si>
    <t>ОХОТСК (чартер)</t>
  </si>
  <si>
    <t>ПЕВЕК (ЧАРТЕР)</t>
  </si>
  <si>
    <t xml:space="preserve">от 1500 </t>
  </si>
  <si>
    <t>заезд от 10000</t>
  </si>
  <si>
    <t>5-7</t>
  </si>
  <si>
    <t>3-5</t>
  </si>
  <si>
    <t>Стоимость рассчитывается исходя из большей стоимости габаритно-весовых характеристик груза</t>
  </si>
  <si>
    <t>*В сезон закрытия переправы (Якутск, Николаевск-на-Амуре, Улак) тариф увеличивается от 20 до 40%</t>
  </si>
  <si>
    <t xml:space="preserve">Дни выхода </t>
  </si>
  <si>
    <t>вт, четв</t>
  </si>
  <si>
    <t>ВЛАДИВОСТОК-ХАБАРОВСК</t>
  </si>
  <si>
    <t>Хабаровск - Благовещенск</t>
  </si>
  <si>
    <t>Хабаровск - Белогорск</t>
  </si>
  <si>
    <t>Хабаровск - Свободный</t>
  </si>
  <si>
    <t>Хабаровск - Ленинское (ЕАО)</t>
  </si>
  <si>
    <t>Хабаровск - Биробиджан (ЕАО)</t>
  </si>
  <si>
    <t>Хабаровск - Известковый</t>
  </si>
  <si>
    <t>Хабаровск - Февральск</t>
  </si>
  <si>
    <t>Хабаровск - Находка (Фокино, Большой Камень)</t>
  </si>
  <si>
    <t>Сахалинская область(из Хабаровска)</t>
  </si>
  <si>
    <t>Хабаровск - Комсомольск-на-Амуре</t>
  </si>
  <si>
    <t>Хабаровск - Амурск</t>
  </si>
  <si>
    <t>Хабаровск -Солнечный</t>
  </si>
  <si>
    <t>Хабаровск - Эльбан</t>
  </si>
  <si>
    <t>Хабаровск - Тейсин</t>
  </si>
  <si>
    <t>Хабаровск - Хурба</t>
  </si>
  <si>
    <t>Хабаровск -п. Ванино (Советская Гавань)</t>
  </si>
  <si>
    <t>Хабаровск -Многовершинный*, п. Белая Гора и п . Чля</t>
  </si>
  <si>
    <t>Хабаровск - с. Полина Осипенко, Березовый</t>
  </si>
  <si>
    <t>г. Хабаровск-г. Биробиджан</t>
  </si>
  <si>
    <t>г. Хабаровск- г. Благовещенск</t>
  </si>
  <si>
    <t>Амурская область и Еврейская автономная область</t>
  </si>
  <si>
    <t>Советско-Гаванский район</t>
  </si>
  <si>
    <t>г. Хабаровск-пгт. Ванино</t>
  </si>
  <si>
    <t>г. Хабаровск- г. Советская Гавань</t>
  </si>
  <si>
    <t>г. Хабаровск-г. Артем (Уссурийск)</t>
  </si>
  <si>
    <t>г. Хабаровск - г. Владивосток</t>
  </si>
  <si>
    <t>г. Хабаровск - г. Арсеньев</t>
  </si>
  <si>
    <t>г. Хабаровск - г. Дальнегорск</t>
  </si>
  <si>
    <t xml:space="preserve">г. Хабаровск - Находка </t>
  </si>
  <si>
    <t>г. Хабаровск - Нерюнгри</t>
  </si>
  <si>
    <t>г. Хабаровск - Алдан</t>
  </si>
  <si>
    <t>г. Хабаровск - г. Томмот</t>
  </si>
  <si>
    <t>г. Хабаровск - п. Нижних Бестях</t>
  </si>
  <si>
    <t>г. Хабаровск - г. Якутск</t>
  </si>
  <si>
    <t>г. Хабаровск - г. Николаевск-на-Амуре</t>
  </si>
  <si>
    <t>г. Хабаровск - г. Комсомольск-на-Амуре</t>
  </si>
  <si>
    <t>г. Хабаровск - г. Амурск</t>
  </si>
  <si>
    <t>г. Хабаровск - п. Солнечный</t>
  </si>
  <si>
    <t>Республика САХА (Якутия)</t>
  </si>
  <si>
    <t>Комсомольский район</t>
  </si>
  <si>
    <t>груз до 100 кг/0,5 м3</t>
  </si>
  <si>
    <t>заезд 3500</t>
  </si>
  <si>
    <t>заезд 5500</t>
  </si>
  <si>
    <t>заезд 4000</t>
  </si>
  <si>
    <t>заезд 4500</t>
  </si>
  <si>
    <t xml:space="preserve">заезд от 6000 </t>
  </si>
  <si>
    <t>1 куб=200 кг (чартер)</t>
  </si>
  <si>
    <t>7-9</t>
  </si>
  <si>
    <t>Новая Чара</t>
  </si>
  <si>
    <t>Таксимо</t>
  </si>
  <si>
    <t>Февральск</t>
  </si>
  <si>
    <t>Юктали</t>
  </si>
  <si>
    <t>график выхода вагона</t>
  </si>
  <si>
    <t>примечание</t>
  </si>
  <si>
    <t>кг</t>
  </si>
  <si>
    <t>среда, воскр</t>
  </si>
  <si>
    <t>есть доставка до адреса</t>
  </si>
  <si>
    <t>доставка по запросу</t>
  </si>
  <si>
    <t>Общие положения по отправке груза по Хабаровскому краю</t>
  </si>
  <si>
    <t>!!!! ПЕРЕВОЗКА АВТОТРАНСПОРТОМ, ВАГОНАМИ И ПЛАТФОРМАМИ, КОНТЕЙНЕРАМИ в Новый Ургал и Чегдомын по низким ценам</t>
  </si>
  <si>
    <t>(в т.ч. на нетарифных станциях, такие как Джелюмкен, Сельгон, Литовко, Мылки, Болонь, и пр.):</t>
  </si>
  <si>
    <t>Принадлежность контейнера</t>
  </si>
  <si>
    <t>Грузоподъемность</t>
  </si>
  <si>
    <t>24 тн</t>
  </si>
  <si>
    <t>40 ф</t>
  </si>
  <si>
    <t>Стоимость ТЭО, руб./1 контейнер</t>
  </si>
  <si>
    <t>Норма нахождения автомобиля на складе грузополучателя (Час)</t>
  </si>
  <si>
    <t>Предоставление автотранспорта сверх нормы(руб./час)</t>
  </si>
  <si>
    <t>Дополнительный адрес погрузки (с учетом 1 дополнительного часа)</t>
  </si>
  <si>
    <t> собственные</t>
  </si>
  <si>
    <t>Норма нахождения автомобиля на складе грузополучателя (час)</t>
  </si>
  <si>
    <t>Переезд с места на место (более 1 адреса разгрузки контейнера)</t>
  </si>
  <si>
    <t>Все расходы, понесенные Экспедитором в ходе выполнения поручения Клиента, являются расходами Экспедитора,  и включены в стоимость услуги и на клиента не перевыставляются, за исключением дополнительных расходов, которые возникли по вине Клиента либо дополнительно предоставляются на основании заявки Клиента. Хранение груженого контейнера на станции прибытия в ожидании выгрузки (при задержке по причинам, зависящим   от Клиента(грузополучателя)) – со 2-х суток  – 20ф- 280 руб/сутки, 40ф – 510 руб/сутки. Пользование контейнером ТК со 2х суток по прибытию – 20ф-210 рублей/сутки, 40ф-320 рублей/сутки. Срок действия указанных ставок до официального изменения ставок на услуги по ст. Хабаровск 2 (ПАО ТрансКонтейнер).</t>
  </si>
  <si>
    <t>Пункт доставки</t>
  </si>
  <si>
    <t>г.Биробиджан</t>
  </si>
  <si>
    <t>п.Ванино</t>
  </si>
  <si>
    <t>г.Дальнереченск</t>
  </si>
  <si>
    <t>г.Комсомольск-на-Амуре</t>
  </si>
  <si>
    <t>п.Корфовский</t>
  </si>
  <si>
    <t>п.Теплоозерск</t>
  </si>
  <si>
    <t>п.Эльбан</t>
  </si>
  <si>
    <t>п.Вяземский</t>
  </si>
  <si>
    <t>п. Известковый</t>
  </si>
  <si>
    <t>с. Ленинское</t>
  </si>
  <si>
    <t>г.Лесозаводск</t>
  </si>
  <si>
    <t>п.Лидога</t>
  </si>
  <si>
    <t>г.Лучегорск</t>
  </si>
  <si>
    <t>г.Облучье</t>
  </si>
  <si>
    <t>п.Переяславка</t>
  </si>
  <si>
    <t>г.Свободный</t>
  </si>
  <si>
    <t>г.Советская Гавань</t>
  </si>
  <si>
    <t>Пгт Солнечный</t>
  </si>
  <si>
    <t>Тейсин</t>
  </si>
  <si>
    <t>Сроки доставки, сут</t>
  </si>
  <si>
    <t>пункт отправления</t>
  </si>
  <si>
    <t>из г. Москва</t>
  </si>
  <si>
    <t>из г. Санкт-Петербурга</t>
  </si>
  <si>
    <t>из г. Хабаровска</t>
  </si>
  <si>
    <t>из. Владивостока</t>
  </si>
  <si>
    <t>тяжеловесный груз</t>
  </si>
  <si>
    <t>легковесный груз</t>
  </si>
  <si>
    <t>минимальная отправка</t>
  </si>
  <si>
    <t xml:space="preserve"> пункт назначения - МАГАДАН</t>
  </si>
  <si>
    <t>пункт назначения - Южно-Сахалинск</t>
  </si>
  <si>
    <t>Расчет стоимости перевозки производится по весу или объему груза, к оплате принимается наибольшая величина.</t>
  </si>
  <si>
    <t xml:space="preserve">пункт назначения -  Петропавловск-Камчатский </t>
  </si>
  <si>
    <t>Доставляем груз в удаленные поселки Магаданской, Камчаткой и Сахалинской области и обратно</t>
  </si>
  <si>
    <t>При выгрузке палубного груза в п. Чумикан  по индивидуальному расчету</t>
  </si>
  <si>
    <t>ОКАЗЫВАЕМ услуги по выгрузке и доставке груза до получаетля во всех населенных пунктах</t>
  </si>
  <si>
    <t>**Производим забор груза со всех населенных пунктов России</t>
  </si>
  <si>
    <t>Цены являются ориентировочными и могут быть изменены в зависимости от веса КТК, адреса доставки!</t>
  </si>
  <si>
    <t>ПАО "Трансконтейнер"</t>
  </si>
  <si>
    <t>Иных собственников</t>
  </si>
  <si>
    <t xml:space="preserve">г.Благовещенск </t>
  </si>
  <si>
    <t>По выделенным направлениям предоставляются скидки при постоянных отгрузках</t>
  </si>
  <si>
    <t>1 раз в неделю</t>
  </si>
  <si>
    <t>Хабаровск - Улак*</t>
  </si>
  <si>
    <t>ДИСПЕТЧЕРСКАЯ СЛУЖБА 8-4212-67-04-44, 6666-18, 8-909-807-79-47, 8909-84-000-40  sale@caravankhv.ru</t>
  </si>
  <si>
    <t>Автомобили легковые до 2 тонн,от 2 тон  до 5 тонн</t>
  </si>
  <si>
    <t>рассчитывается индивидуально</t>
  </si>
  <si>
    <t>Сахалинская область</t>
  </si>
  <si>
    <t>свыше 5000 кг</t>
  </si>
  <si>
    <t>ЖД перевозки - сборный контейнер  - грузовая скорость (отправки 3 раза в неделю)</t>
  </si>
  <si>
    <t>до 10 м3</t>
  </si>
  <si>
    <t>свыше 10 м3</t>
  </si>
  <si>
    <t>МОСКВА (Шереметьево)</t>
  </si>
  <si>
    <t>ПЕТРОПАВЛОВСК-КАМЧАТСКИЙ</t>
  </si>
  <si>
    <t>ЯКУТСК</t>
  </si>
  <si>
    <t>1.В тариф включены услуги за обработку и терминальный сбор в аэропорту, с которого будет производиться отправка;</t>
  </si>
  <si>
    <t>1. Если в 1 куб. м груза  менее 167  кг, расчет ведется по понятию «объемный вес» - 1 тонна приравнивается 6 м3, 1 м3=167 кг (для чартера 1 куб=200кг)</t>
  </si>
  <si>
    <t>8. Экспедирование в пункте назначения (Охотск, Чумикан, Аян, Певек, Билибино, Анадырь и др. ). Стоимость рассчитывается индивидуально.</t>
  </si>
  <si>
    <t>9. Перевозка цветов, хрупкого, опасного, ценного,  скоропортящегося грузов - тариф согласуется отдельно.</t>
  </si>
  <si>
    <t> 24 фт (до 18 т брутто)</t>
  </si>
  <si>
    <t> 40 фт (до 24 т брутто) </t>
  </si>
  <si>
    <t xml:space="preserve"> </t>
  </si>
  <si>
    <t>Хабаровск - Южно-Сахалинск, Холмск</t>
  </si>
  <si>
    <t>Хабаровск - Оха, Ноглики (Север)</t>
  </si>
  <si>
    <t>1. Стоимость включает доставку от двери до двери</t>
  </si>
  <si>
    <t>2. Возможны доставки груза в любые населенные пункты</t>
  </si>
  <si>
    <t>4. При перевозках с температурным режимом может применяеться  коэффициент до +20%</t>
  </si>
  <si>
    <t>4. В период временного ограничения движения транспортных средств по дорогам общего пользования в городе Хабаровске, стоимость пропуска оплачивается отдельно (зависит от типа ТС, грузоподъемности)</t>
  </si>
  <si>
    <t>5. Оплата возможна с НДС и без НДС (скидки до 15%)</t>
  </si>
  <si>
    <t>3. Заявка подается за 1 сутки до даты отправления.</t>
  </si>
  <si>
    <t>Перевозка нестандартного груза (тяжеловес, негабарит, хрупкий)  +30%</t>
  </si>
  <si>
    <t xml:space="preserve">от 3500 </t>
  </si>
  <si>
    <r>
      <t xml:space="preserve">Автомобиль грузоподъемностью </t>
    </r>
    <r>
      <rPr>
        <b/>
        <sz val="11"/>
        <color rgb="FFC43031"/>
        <rFont val="Calibri"/>
        <family val="2"/>
        <charset val="204"/>
        <scheme val="minor"/>
      </rPr>
      <t>20 тонн/86-96 кубов</t>
    </r>
  </si>
  <si>
    <r>
      <t xml:space="preserve">Автомобиль грузоподъемностью </t>
    </r>
    <r>
      <rPr>
        <b/>
        <sz val="11"/>
        <color rgb="FFC43031"/>
        <rFont val="Calibri"/>
        <family val="2"/>
        <charset val="204"/>
        <scheme val="minor"/>
      </rPr>
      <t>10 тонн/48-56 кубов</t>
    </r>
  </si>
  <si>
    <r>
      <t xml:space="preserve">Автомобиль грузоподъемностью </t>
    </r>
    <r>
      <rPr>
        <b/>
        <sz val="11"/>
        <color rgb="FFC43031"/>
        <rFont val="Calibri"/>
        <family val="2"/>
        <charset val="204"/>
        <scheme val="minor"/>
      </rPr>
      <t>5 тонн/25-30 кубов</t>
    </r>
  </si>
  <si>
    <r>
      <t xml:space="preserve">КРЫТЫЙ транспорт </t>
    </r>
    <r>
      <rPr>
        <b/>
        <sz val="11"/>
        <color theme="0"/>
        <rFont val="Calibri"/>
        <family val="2"/>
        <charset val="204"/>
        <scheme val="minor"/>
      </rPr>
      <t>(газель, фургон, рефрежиратор)</t>
    </r>
  </si>
  <si>
    <t>УСЛУГИ Транспортно-Экспедиционного Обслуживания  по ВЫВОЗУ, РАСКРЕДИТАЦИИ, ХРАНЕНИЮ КОНТЕЙНЕРОВ со ст. Хабаровск-2 ДВЖД</t>
  </si>
  <si>
    <t>УСЛУГИ Транспортно-Экспедиционного Обслуживания  по ВЫВОЗУ, РАСКРЕДИТАЦИИ, ХРАНЕНИЮ КОНТЕЙНЕРОВ со ст. КРАСНАЯ РЕЧКА (база ОАО "Стройоптторг")</t>
  </si>
  <si>
    <t>ДИСПЕТЧЕРСКАЯ СЛУЖБА 8-4212-67-04-44, 6666-18, 8-909-807-79-47, 8-909-84-000-40 sale@caravankhv.ru</t>
  </si>
  <si>
    <t>ДИСПЕТЧЕРСКАЯ СЛУЖБА 8-4212-67-04-44, 6666-18, 8-909-84-000-40 sale@caravankhv.ru</t>
  </si>
  <si>
    <t>Чегдомын (вагон)</t>
  </si>
  <si>
    <t>четверг</t>
  </si>
  <si>
    <t>Улак 4 км/Верхнезейск</t>
  </si>
  <si>
    <t>Новый Ургал (вагон)</t>
  </si>
  <si>
    <t>г. Хабаровск - г.Нижнеленинское</t>
  </si>
  <si>
    <t>г. Хабаровск-г.Белогорск</t>
  </si>
  <si>
    <t>г. Хабаровск-г.Свободный</t>
  </si>
  <si>
    <t>г. Хабаровск-г.Тында</t>
  </si>
  <si>
    <t xml:space="preserve">     Пункт отправления Хабаровск</t>
  </si>
  <si>
    <t>Самосвал от 5 м3</t>
  </si>
  <si>
    <t>Автовышка (от 15 метров)</t>
  </si>
  <si>
    <t>от 18000</t>
  </si>
  <si>
    <t>г. Хабаровск- г. Малмыж</t>
  </si>
  <si>
    <t>г. Хабаровск - п.Оглонги</t>
  </si>
  <si>
    <t>г. Хабаровск - п. Албазино</t>
  </si>
  <si>
    <t>Оформление коносамента на одну партию груза  - 1500 руб.</t>
  </si>
  <si>
    <t>Сборный груз м3/кг **</t>
  </si>
  <si>
    <t>контейнер  20ф/40ф * </t>
  </si>
  <si>
    <t> Ген груз м3/тн  </t>
  </si>
  <si>
    <t> Автомобили/техника   </t>
  </si>
  <si>
    <t> Москва-Кунашир(ЮЖ-Курильск) /Шикотан(Малокурильск)</t>
  </si>
  <si>
    <t>    295600/405000</t>
  </si>
  <si>
    <t>    по согласованию</t>
  </si>
  <si>
    <t> Москва-Итуруп (Курильск)</t>
  </si>
  <si>
    <t> НСК-Кунашир(ЮЖ-Курильск) /Шикотан(Малокурильск)</t>
  </si>
  <si>
    <t>    255300/392200</t>
  </si>
  <si>
    <t> НСК-Итуруп (Курильск)</t>
  </si>
  <si>
    <t> СПБ-Кунашир(ЮЖ-Курильск) /Шикотан(Малокурильск)</t>
  </si>
  <si>
    <t>    273600/409000</t>
  </si>
  <si>
    <t> СПБ-Итуруп (Курильск)</t>
  </si>
  <si>
    <t> Хабаровск-Кунашир(ЮЖ-Курильск) /Шикотан(Малокурильск)</t>
  </si>
  <si>
    <t> Хабаровск - Итуруп (Курильск)</t>
  </si>
  <si>
    <t> Владивосток-Кунашир(ЮЖ-Курильск) /Шикотан(Малокурильск)</t>
  </si>
  <si>
    <t> Владивосток-Итуруп (Курильск)</t>
  </si>
  <si>
    <t>*если вес контейнера брутто более 20 тонн, наценка на перевозку в размере 20%. В стоимость включены ПРР в порту Владивостока, кроме перетарки контейнера. Стоимость указана без услуг пользования контейнера сторонних организаций и возврата порожнего контейнера обратно. </t>
  </si>
  <si>
    <t>** стоимость перевозки сборного груза расчитывается по факту занимаемого места. Требования к упаковке груза - упаковке грузов, следующих морским транспортом. Предлагаем услуги по дополнительной упаковке груза (1400 руб/м3)</t>
  </si>
  <si>
    <t>*** Погрузочной-разгрузочные работы в портах назначения не включены. Оказываем услуги по доставке груза до получателя - расчет индивидуально.</t>
  </si>
  <si>
    <t>Перевозка хрупкого и негабаритного/тяжеловесного груза (1 место более 100 кг, сумма трех измерений более 3м)  +30% к стоимости тарифа.</t>
  </si>
  <si>
    <t>Дополнительные услуги по вывозу груза на Курилы:</t>
  </si>
  <si>
    <t>-доставка груза в пунктах назначения/отправления</t>
  </si>
  <si>
    <t>-погрузо-разгрузочные работы</t>
  </si>
  <si>
    <t>-возврат транспортных документов от получателя</t>
  </si>
  <si>
    <t>-страхование груза</t>
  </si>
  <si>
    <t>-онлайн слежение по маршруту</t>
  </si>
  <si>
    <t>-личный менеджер</t>
  </si>
  <si>
    <t>-затарка контейнеров по поручению экспедитора</t>
  </si>
  <si>
    <t>-закупка и консолидация товаров и материалов по поручению клиента для дальнейшей отправки</t>
  </si>
  <si>
    <t>складские услуги в г. Москва, г. Новосибирск, Санкт-Петербург, г. Хабаровск, г. Владивосток</t>
  </si>
  <si>
    <t>Диспетчер по направлению Курилы 8-4212-6666-18, 8-909-807-79-47 sale@caravankhv.ru </t>
  </si>
  <si>
    <t>Услуги возврата Документов Клиента 300 руб./заявка</t>
  </si>
  <si>
    <t>от 3000</t>
  </si>
  <si>
    <t>Хабаровск - Арсеньев</t>
  </si>
  <si>
    <t>Хабаровск - Дальнегорск</t>
  </si>
  <si>
    <t>заезд 6500</t>
  </si>
  <si>
    <t>2-6</t>
  </si>
  <si>
    <t>от 2500</t>
  </si>
  <si>
    <t>3.СПЕЦНАПРАВЛЕНИЯ - При постоянных отгрузках на регулярной основе предусмотрены сниженные ставки на 5-10% от цены</t>
  </si>
  <si>
    <t>партия свыше 45 кг  - согласование</t>
  </si>
  <si>
    <t>партия свыше 100 кг - согласование</t>
  </si>
  <si>
    <t>6. Принимаемый к транспортировке вес одного места (по данным тарифам) составляет не более 79  килограмм. При весе более 79 кг тариф оговаривается соглашением сторон и стоимость рассчитывается индивидуально</t>
  </si>
  <si>
    <t>г.Албазино</t>
  </si>
  <si>
    <t>20 фут конт</t>
  </si>
  <si>
    <t>40 фут конт</t>
  </si>
  <si>
    <t>г. Николаевск-на-Амуре</t>
  </si>
  <si>
    <t>г. Многовершинный</t>
  </si>
  <si>
    <t>Стоимость перевозки груза Хабаровск -Охотск   не включает выгрузку и погрузку в п. Охотск</t>
  </si>
  <si>
    <t>конт 5 тонн                                   выгрузка в Чумикане</t>
  </si>
  <si>
    <t>На период весенней распутицы введен дополнительный сбор за передвижение автотранспорта с контейнерами по территории г. Хабаровска в размере – 24 тн – 5000 руб., 40 ф – 6000 руб. Технические нормы загрузки контейнеров: 20 фут.- до 18 тн брутто., 40 фут.-до 24 тн брутто</t>
  </si>
  <si>
    <t>Предоставление автотранспорта сверх нормы (руб./мин)</t>
  </si>
  <si>
    <t>10-15 тонн / 38-55 м3</t>
  </si>
  <si>
    <t>по договоренности</t>
  </si>
  <si>
    <t>заезд 5200</t>
  </si>
  <si>
    <t>пн, вт, чт</t>
  </si>
  <si>
    <r>
      <rPr>
        <b/>
        <sz val="12"/>
        <color rgb="FFC43031"/>
        <rFont val="Calibri"/>
        <family val="2"/>
        <charset val="204"/>
        <scheme val="minor"/>
      </rPr>
      <t>ХАБАРОВСК -ВЛАДИВОСТОК</t>
    </r>
    <r>
      <rPr>
        <b/>
        <sz val="12"/>
        <color theme="1"/>
        <rFont val="Calibri"/>
        <family val="2"/>
        <charset val="204"/>
        <scheme val="minor"/>
      </rPr>
      <t xml:space="preserve"> (Артем, Уссурийск)   </t>
    </r>
  </si>
  <si>
    <t>Хабаровск - Лесозаводск, Спасск-Дальний, Сибирцево, Дальнереченск, Черниговка, Кировский, Шмаковка, Бикин, Вяземский</t>
  </si>
  <si>
    <t>от 3000 руб. заезд</t>
  </si>
  <si>
    <t>от 5500</t>
  </si>
  <si>
    <t>Хабаровск- Ленск</t>
  </si>
  <si>
    <t>Хабаровск-Мирный</t>
  </si>
  <si>
    <t>от 14</t>
  </si>
  <si>
    <t>ПЕРЕВОЗКИ по РЕСПУБЛИКЕ САХА (ЯКУТИЯ) в Улусы  (Удачный, Айхал, Усть-Нера - по запросу)</t>
  </si>
  <si>
    <t xml:space="preserve">Уведомление - водятся временные ограничения движения по автомобильным дорогам общего пользования федерального значения в связи со снижением несущей способности конструктивных элементов автомобильных дорог в период возникновения неблагоприятных природно-климатических условий. В данный период устанавливается предельно допустимая осевая нагрузка на ось транспортного средства ~ 3,5 тонны. Предусмотрено увеличение стоимости перевозки сборного груза на 1,5 р./кг; 300 р./м3 к установленным тарифам по направлениям: Города Приморского, Хабаровского края в период с конца марта по середину мая  г; города Еврейской АО, Амурской области, Республики Саха Якутия в период с конца марта по конеуц мая. Конечная стоимость формируется исходяиз партии груза.
</t>
  </si>
  <si>
    <t>ОТПРАВЛЯЕМ ГРУЗА (НЕГАБАРИТНЫЕ до 70 тонн - АВТО И ЖД, МАШИНОПАРТИИ, ТЕМПЕРАТУРНЫЙ РЕЖИМ 5-25 тонн) из. Г. МОСКВЫ, г. ВЛАДИВОСТОКА, г. БЛАГОВЕЩЕНСКА, г. КОМСОМОЛЬСКА, БИРОБИДЖАНА и ЯКУТСКА ПО ВЫГОДНЫМ ТАРИФАМ</t>
  </si>
  <si>
    <t>Автомобили БОРТОВЫЕ/ТЕНТ       (20 тонн)</t>
  </si>
  <si>
    <t>автоперевозка</t>
  </si>
  <si>
    <t>УЛАК 317 км</t>
  </si>
  <si>
    <t>1 раз в 7-10 дней, жд/авто</t>
  </si>
  <si>
    <t>СБОРНЫЕ ГРУЗЫ по ЖД из Хабаровска</t>
  </si>
  <si>
    <t>куб</t>
  </si>
  <si>
    <t>авто 1 раз в неделю</t>
  </si>
  <si>
    <t>Другие направления и особые грузы по запросу на почту или по телефону</t>
  </si>
  <si>
    <t>Экспедирование груза по городам  отправления/назначения от 1500 руб.</t>
  </si>
  <si>
    <t>20-25</t>
  </si>
  <si>
    <t>Олекма</t>
  </si>
  <si>
    <t>2 раз в 7-10 дней, жд/авто</t>
  </si>
  <si>
    <t>Тумнин/Тулучи</t>
  </si>
  <si>
    <t>1 раз в неделю/</t>
  </si>
  <si>
    <t> 13000/22,1</t>
  </si>
  <si>
    <t>     170000/256000</t>
  </si>
  <si>
    <t>     170000/256001</t>
  </si>
  <si>
    <t>от 70 000</t>
  </si>
  <si>
    <t>13600/27,5</t>
  </si>
  <si>
    <t>14600/28,6</t>
  </si>
  <si>
    <t>    209600/2950000</t>
  </si>
  <si>
    <t>    209600/295000</t>
  </si>
  <si>
    <t>    от 85000</t>
  </si>
  <si>
    <t>    от 90000</t>
  </si>
  <si>
    <t>   от 9360</t>
  </si>
  <si>
    <t>16250/43</t>
  </si>
  <si>
    <t>18000/46</t>
  </si>
  <si>
    <t>18000/46,5</t>
  </si>
  <si>
    <t>19500/48</t>
  </si>
  <si>
    <t>18550/47,5</t>
  </si>
  <si>
    <t>19500/49</t>
  </si>
  <si>
    <t>Дополнительно оплачивается Стоимость пропуска в порты во Владивостоке - 1000 руб. / 1 въезд, выставление контейнера на площадке под выгрузку/погрузку - 3 500 руб.</t>
  </si>
  <si>
    <t>Албазино, Оглонги, Удинск</t>
  </si>
  <si>
    <t>1 раз в неделю авто</t>
  </si>
  <si>
    <t>доставка по согласованию</t>
  </si>
  <si>
    <t>Аян (без выгрузки в порту)</t>
  </si>
  <si>
    <t>Чумикан/ТУГУР (без выгрузки в порту)</t>
  </si>
  <si>
    <t xml:space="preserve">конт 3 тонн              </t>
  </si>
  <si>
    <t>сборный ктк                      м3 /тн                            с выгрузкой в порту ОХОТСК</t>
  </si>
  <si>
    <t>25000/33000</t>
  </si>
  <si>
    <t>нет</t>
  </si>
  <si>
    <t>от 15000 до 23000</t>
  </si>
  <si>
    <t>ОХОТСК (в т.ч. НДС)</t>
  </si>
  <si>
    <t>конт 40 фут</t>
  </si>
  <si>
    <t>от 150 000 руб.</t>
  </si>
  <si>
    <t>Палубный груз м3/тн (МКР, ящики, ЖБИ)</t>
  </si>
  <si>
    <t>от 15000 /34 000</t>
  </si>
  <si>
    <t>от 20000 / 30000</t>
  </si>
  <si>
    <t>УТОЧНЯТЬ ФРАХТ + ПРР включено/не вкючено</t>
  </si>
  <si>
    <t>Прайс действителен до 10 сентября 2023 г, при отправке груза после 10 сентября +10%</t>
  </si>
  <si>
    <t>из Хабаровска без НДС</t>
  </si>
  <si>
    <t>ДИСПЕТЧЕРСКАЯ СЛУЖБА  ЗВОНКИ/WHATSAPP    8-909-824-04-44 СВЕТЛАНА  Юлия 8-909-823-66-18,  8-909-807-79-47 Гитана     caravancargo@mail.ru</t>
  </si>
  <si>
    <t xml:space="preserve">                                                                                              из Владивостока                                                                                                                                                                                                   </t>
  </si>
  <si>
    <t>от 23000 /31000</t>
  </si>
  <si>
    <t>Формирование укрупнённого грузового места на паллете – 1200,00 руб. (паллет, стрейч-плёнка)</t>
  </si>
  <si>
    <t>Упаковка в плёнку и скотч – 400р.                              Упаковка в картон плёнку и скотч – 500р.                               Упаковка в воздушно-пузырьковую пленку- 600р.</t>
  </si>
  <si>
    <t>Стоимость изготовления обрешётки – 3000р./м3                                           Минимальная стоимость изготовления обрешетки 2000р.</t>
  </si>
  <si>
    <t>упаковка груза производиться по предварительному согласованию с экспедитором:</t>
  </si>
  <si>
    <t>В случае, если вес одного грузового места равен или превышает 1000 кг, объём грузового места превышает 2м3, либо одно из измерений (длина, ширина или высота или сумма трёх измерений) равна или превышает 3 м, груз считается негабаритным. Стоимость перевозки за негабаритный груз рассчитывается с применением надбавки 30%. Оплата за перевозку груза требующего особых условий перевозки: хрупкий,  без упаковки,  жидкости в канистрах и  бочках, грузы в баллонах под давлением, с некачественной упаковкой габаритных мест производится с надбавкой 30%. Запчасти содержащие технические жидкости к отправке не принимаются.</t>
  </si>
  <si>
    <t>Расчет стоимости перевозки ведется по весу или объему груза исходя из большей суммы, объём груза определяется путём замеров по максимальным габаритам грузового места.</t>
  </si>
  <si>
    <t>Дополнительные условия:</t>
  </si>
  <si>
    <t>*Экспедитор оставляет за собой право на оностороннее изменения ставок в случае изменения расценок контрагентов.</t>
  </si>
  <si>
    <t>Клиент уплачивает штраф в размере 3000руб. за каждую тонну груза сверх веса, указанного в заявке и выявленного в процессе выгрузки в портах Анадырь, Провидения.</t>
  </si>
  <si>
    <t>- 18 тонн груза (брутто) для 40 фут. сухого контейнера,</t>
  </si>
  <si>
    <t>- 25 тонн груза (брутто) для 40 фут. сухого контейнера,</t>
  </si>
  <si>
    <t>*В случае нарушения нормы загрузки контейнера, Экспедитор оставляет за собой право не принимать контейнер к перевозке:</t>
  </si>
  <si>
    <t xml:space="preserve">*При отправке грузов в села Провиденского и Чукотского районов ЧАО (пункты: Энмелен, Нунлигран, Сиреники, Янракыннот, Лаврентия, Уэлен, Инчоун, Энурмино, Нешкан) Экспедитор отставляет за собой право выгрузить груз в порту Провидения без согласия Клиента в случае неблагоприятного прогноза погоды. В этом случае все Клиенты оповещаются любым доступным способом. </t>
  </si>
  <si>
    <t>*Максимальный вес брутто контейнера предназначенного для отправки в п.Лаврентия, села Чукотского и Беринговского районов не должен превышать 15тонн</t>
  </si>
  <si>
    <t>*Ставки действительны до 15 сентября 2023г включительно, на дату выхода теплохода. С 16 сентября 2022г. Вышеуказанные ставки увеличиваются на 15%</t>
  </si>
  <si>
    <t>*Перевозка негабаритного груза +25% к стоимости доставки</t>
  </si>
  <si>
    <r>
      <t xml:space="preserve">**** В случае предъявления к перевозке автомобилей, средств транспорта и спецтехники допускается следующий перечень вложений: штатное запасное колесо, набор ключей, домкрат, комплект колес или </t>
    </r>
    <r>
      <rPr>
        <b/>
        <sz val="10"/>
        <color rgb="FF000000"/>
        <rFont val="Times New Roman"/>
        <family val="1"/>
        <charset val="204"/>
      </rPr>
      <t>дисков на один автомобиль. В противном случае ставка фрахта увеличивается на 10%.</t>
    </r>
  </si>
  <si>
    <t>*Доставляем так же в Усть-Белая, Марково, Билибино, Шмидт, Анюйск, Островное, Илирней и др.</t>
  </si>
  <si>
    <t>*Минимальная партия отправки для сборных грузов 1 м3</t>
  </si>
  <si>
    <t>*Экспедирование до адреса по Чукотке -  доставляем везде, стоимость по запросу.</t>
  </si>
  <si>
    <t>индивидуальный расчет</t>
  </si>
  <si>
    <t>УЭЛЕН, ИНЧОУН, ЭНУРМИНО, НЕШКАН, ХАТЫРКА, МЕЙНЫПИ ЛЬГИНО (1рейс в навигацию)</t>
  </si>
  <si>
    <t>от 367000</t>
  </si>
  <si>
    <t>ЛАВРЕНТИЯ</t>
  </si>
  <si>
    <t>от 255000</t>
  </si>
  <si>
    <t>только собственные /1070 000</t>
  </si>
  <si>
    <t>только собственные/   550 000</t>
  </si>
  <si>
    <t>ПЕВЕК (доставка в Билибино (Кепервеем) по запросу чз Певек)</t>
  </si>
  <si>
    <t>от 146000</t>
  </si>
  <si>
    <t>ПРОВИДЕНИЯ</t>
  </si>
  <si>
    <t>от 148000</t>
  </si>
  <si>
    <t>от 21000</t>
  </si>
  <si>
    <t>БЕРИНГОВСКИЙ</t>
  </si>
  <si>
    <t>от 136000</t>
  </si>
  <si>
    <t>ЭГВЕКИНОТ</t>
  </si>
  <si>
    <t>от 125000</t>
  </si>
  <si>
    <t>от 16000</t>
  </si>
  <si>
    <t>А/м, (за исключением легковых),  спецтехника, весом от 3001кг до 30 000кг (руб/тонна)</t>
  </si>
  <si>
    <t>А/м до 2,5т. (ед/руб. )</t>
  </si>
  <si>
    <t>Автомобили, средства транспорта, спецтехника с вертикальным способом погрузки   (выгрузки)</t>
  </si>
  <si>
    <t xml:space="preserve">Груженые универсальные контейнера
 перевозчика
</t>
  </si>
  <si>
    <t xml:space="preserve">Груженые универсальные контейнера перевозчика </t>
  </si>
  <si>
    <t>Генеральные грузы, тяжелые 1 т/руб.</t>
  </si>
  <si>
    <t xml:space="preserve">
Генеральны грузы, объемные 1 м3/руб.
</t>
  </si>
  <si>
    <t>Стоимость за 1 кг (руб.)</t>
  </si>
  <si>
    <t>Стоимость за 1 куб. м (руб.)*</t>
  </si>
  <si>
    <t>Отправка из Владивостока</t>
  </si>
  <si>
    <t>Перевезем груз на Чукотку их любого города РФ!</t>
  </si>
  <si>
    <t>Тарифы на отправку грузов направлением из Владивостока на Чукотку в навигацию 2023г.</t>
  </si>
  <si>
    <t xml:space="preserve">Уведомление - водятся временные ограничения движения по автомобильным дорогам общего пользования федерального значения в связи со снижением несущей способности конструктивных элементов автомобильных дорог в период возникновения неблагоприятных природно-климатических условий. В данный период устанавливается предельно допустимая осевая нагрузка на ось транспортного средства ~ 3,5 тонны. Период ограничения - Города Приморского, Хабаровского края в период с 22 марта по 07 мая; города Еврейской АО в период с 22 марта по 24 мая ;  города Амурской области в период с 22 марта по 24 мая . Конечная стоимость перевозки формируется исходяиз партии груза - дополнительно оплачивается пропуск на ТС.
</t>
  </si>
  <si>
    <t>Стоимость работы а/м, руб/час</t>
  </si>
  <si>
    <t>Услуги грузчиков - 650 рублей/чел-час., мин. заказ – 2 часа.</t>
  </si>
  <si>
    <t>20 тонн / 92 -110 м3</t>
  </si>
  <si>
    <t>Кран 25 т*</t>
  </si>
  <si>
    <t>Кран 35-40 т*</t>
  </si>
  <si>
    <t>Кран 50 т*</t>
  </si>
  <si>
    <t>Трал до 70 т*</t>
  </si>
  <si>
    <t>Краны 80-160 т*</t>
  </si>
  <si>
    <r>
      <t xml:space="preserve">УСЛУГИ СПЕЦТЕХНИКИ                                                                  </t>
    </r>
    <r>
      <rPr>
        <sz val="10"/>
        <color theme="0"/>
        <rFont val="Arial Black"/>
        <family val="2"/>
        <charset val="204"/>
      </rPr>
      <t>(манипуляторы, эвакуаторы, краны, тралы, самосвалы)</t>
    </r>
  </si>
  <si>
    <r>
      <rPr>
        <b/>
        <i/>
        <u/>
        <sz val="11"/>
        <color theme="1" tint="0.14999847407452621"/>
        <rFont val="Times"/>
        <family val="1"/>
      </rPr>
      <t>Уведомление</t>
    </r>
    <r>
      <rPr>
        <i/>
        <sz val="11"/>
        <color theme="1" tint="0.14999847407452621"/>
        <rFont val="Times"/>
        <family val="1"/>
      </rPr>
      <t xml:space="preserve"> - водятся временные ограничения движения по автомобильным дорогам общего пользования федерального значения в связи со снижением несущей способности конструктивных элементов автомобильных дорог в период возникновения неблагоприятных природно-климатических условий. В данный период устанавливается предельно допустимая осевая нагрузка на ось транспортного средства ~ 3,5 тонны. Ориентировочные периоды ограничения - Города Приморского, Хабаровского края в период с 26 марта по 9 мая 2024; города Еврейской АО, Амурской области, Республики Саха Якутии в период с 26 марта по 26 мая 2024. Ориентировочная стоимость экспедирования повышается 500-1000 руб/адрес партия груза до 1000 кг/5 м3, 1000-3500 руб/адрес партия груза от 1000 кг/5 м3 кг до 3000 кг /15 м3 , партия груза свыше 3000 кг/15 м3 - договорная стоимость. Конечная стоимость формируется исходя из партии груза - дополнительно может оплачиваться пропуск на ТС.
</t>
    </r>
  </si>
  <si>
    <t>СПБ -Хабаровск</t>
  </si>
  <si>
    <t>16-18</t>
  </si>
  <si>
    <t>10-14</t>
  </si>
  <si>
    <t>11-14</t>
  </si>
  <si>
    <t>Москва - Хабаровск</t>
  </si>
  <si>
    <t>Хабаровск/Владивосток/Уссурийск-МОСКВА</t>
  </si>
  <si>
    <t>14-20</t>
  </si>
  <si>
    <t>ЭКСПРЕСС автомобильные перевозки СБОРНОГО груза ( от 7 дней в пути )</t>
  </si>
  <si>
    <t>ПЕРЕВОЗКА сборного груза с Дальнего Востока в Москву</t>
  </si>
  <si>
    <t>Сроки действительны с моменты выхода транспорта согласно графику</t>
  </si>
  <si>
    <t>Перевозка режимного груза (тепло/холод) +30%</t>
  </si>
  <si>
    <t xml:space="preserve">При перевозке объемного груза - поправочный коэффициент - 7% на укладку груза </t>
  </si>
  <si>
    <t>Расчет стоимости перевозки производится по весу или объему груза, к оплате принимается наибольшая величина</t>
  </si>
  <si>
    <r>
      <t xml:space="preserve">Москва - Хабаровск - ХИТ!!! </t>
    </r>
    <r>
      <rPr>
        <b/>
        <sz val="10"/>
        <color rgb="FFC43031"/>
        <rFont val="Calibri"/>
        <family val="2"/>
        <charset val="204"/>
        <scheme val="minor"/>
      </rPr>
      <t>Выход 2 р/нед</t>
    </r>
  </si>
  <si>
    <t>Минимальная отправка (до 0,15 т/0,5 м3)</t>
  </si>
  <si>
    <t>Транспортно -экспедиторская компания ТК "Караван-Карго"     ПЕРЕВОЗКИ по России  01.01.2024 с НДС 20%</t>
  </si>
  <si>
    <t>субб.</t>
  </si>
  <si>
    <t>заезд Белая гора от 35000 руб., Многовершинный  - от 47000 руб.</t>
  </si>
  <si>
    <t>4-5</t>
  </si>
  <si>
    <t>от 2000</t>
  </si>
  <si>
    <t>заезд в Томари - 7200, Углегорск,Шахтерск - 1700</t>
  </si>
  <si>
    <t>6-11</t>
  </si>
  <si>
    <t>4-6</t>
  </si>
  <si>
    <t>Масса и объем грузов по отдельным отправкам  мене 500 кг 1 м3 принимаются к расчету как 1 тонна и 1 м3 .</t>
  </si>
  <si>
    <t>Если масса  груза более 500кг но менее 1  тонны, то красчетту принимается как 1 тонна</t>
  </si>
  <si>
    <t>Если объем груза более  0,5 м3г но менее 1  м3 , то красчетту принимается как 1 м3</t>
  </si>
  <si>
    <t xml:space="preserve"> дополнительная упаковка груза (300 руб/м3, минимально 2000 руб.)</t>
  </si>
  <si>
    <r>
      <t xml:space="preserve">"ТК"КАРАВАН-КАРГО"  прайс-лист </t>
    </r>
    <r>
      <rPr>
        <b/>
        <u/>
        <sz val="14"/>
        <color theme="0"/>
        <rFont val="Calibri"/>
        <family val="2"/>
        <charset val="204"/>
        <scheme val="minor"/>
      </rPr>
      <t xml:space="preserve">ПО СБОРНЫМ АВТО ГРУЗАМ  по ДАЛЬНЕМУ ВОСТОКУ </t>
    </r>
    <r>
      <rPr>
        <b/>
        <sz val="14"/>
        <color theme="0"/>
        <rFont val="Calibri"/>
        <family val="2"/>
        <charset val="204"/>
        <scheme val="minor"/>
      </rPr>
      <t>c НДС 20% от 10.01.2024</t>
    </r>
  </si>
  <si>
    <t xml:space="preserve">На время закрытия паромной и ледовой переправы тырифы увеличиваются на 30-50% в зависимости от тарифов на грузовые операции через р. Амур </t>
  </si>
  <si>
    <t>7 дней!!!</t>
  </si>
  <si>
    <t>есть режим тепло/холод</t>
  </si>
  <si>
    <r>
      <t xml:space="preserve">КОНТАКТЫ </t>
    </r>
    <r>
      <rPr>
        <b/>
        <sz val="14"/>
        <color theme="0"/>
        <rFont val="Calibri"/>
        <family val="2"/>
        <charset val="204"/>
      </rPr>
      <t xml:space="preserve">→    </t>
    </r>
    <r>
      <rPr>
        <b/>
        <i/>
        <sz val="12"/>
        <color theme="0"/>
        <rFont val="Calibri"/>
        <family val="2"/>
        <charset val="204"/>
        <scheme val="minor"/>
      </rPr>
      <t xml:space="preserve">8-4212-67-04-44,  6666-18, 8-915-336-52-42, 8909-84-000-40     </t>
    </r>
    <r>
      <rPr>
        <b/>
        <sz val="14"/>
        <color theme="0"/>
        <rFont val="Calibri"/>
        <family val="2"/>
        <charset val="204"/>
        <scheme val="minor"/>
      </rPr>
      <t xml:space="preserve">ПОЧТА→   </t>
    </r>
    <r>
      <rPr>
        <b/>
        <i/>
        <sz val="12"/>
        <color theme="0"/>
        <rFont val="Calibri"/>
        <family val="2"/>
        <charset val="204"/>
        <scheme val="minor"/>
      </rPr>
      <t>sale@caravankhv.ru</t>
    </r>
  </si>
  <si>
    <t>ТК "Караван-Карго" ВНУТРИГОРОДСКИЕ ПЕРЕВОЗКИ г. ХАБАРОВСК от 01.01.2024г. с НДС 20%</t>
  </si>
  <si>
    <t>КОНТАКТЫ → 8-4212-67-04-44, 6666-18, 8909-84-000-40                                               ПОЧТА →  sale@caravankhv.ru</t>
  </si>
  <si>
    <t xml:space="preserve">В наличии КРАНЫ короткобазые/длиннобазные, различный вылет стрелы, наличие траверсов, гусек. Разрешения РОСТЕХНАДЗОРА. </t>
  </si>
  <si>
    <r>
      <rPr>
        <b/>
        <sz val="11"/>
        <color rgb="FFFF0000"/>
        <rFont val="Calibri"/>
        <family val="2"/>
        <charset val="204"/>
        <scheme val="minor"/>
      </rPr>
      <t>→</t>
    </r>
    <r>
      <rPr>
        <b/>
        <sz val="11"/>
        <color theme="1"/>
        <rFont val="Calibri"/>
        <family val="2"/>
        <charset val="204"/>
        <scheme val="minor"/>
      </rPr>
      <t xml:space="preserve">Перевозки сборных грузов авто по ДВФО </t>
    </r>
  </si>
  <si>
    <r>
      <rPr>
        <b/>
        <sz val="11"/>
        <color rgb="FFFF0000"/>
        <rFont val="Calibri"/>
        <family val="2"/>
        <charset val="204"/>
        <scheme val="minor"/>
      </rPr>
      <t>→</t>
    </r>
    <r>
      <rPr>
        <b/>
        <sz val="11"/>
        <color theme="1"/>
        <rFont val="Calibri"/>
        <family val="2"/>
        <charset val="204"/>
        <scheme val="minor"/>
      </rPr>
      <t>АВТОПеревозки груза машинопартии от 5 до 30 тонн, рефрежираторы, тенты, бортовые. Собственный автопарк</t>
    </r>
  </si>
  <si>
    <r>
      <rPr>
        <b/>
        <sz val="11"/>
        <color rgb="FFFF0000"/>
        <rFont val="Calibri"/>
        <family val="2"/>
        <charset val="204"/>
        <scheme val="minor"/>
      </rPr>
      <t>→</t>
    </r>
    <r>
      <rPr>
        <b/>
        <sz val="11"/>
        <color theme="1"/>
        <rFont val="Calibri"/>
        <family val="2"/>
        <charset val="204"/>
        <scheme val="minor"/>
      </rPr>
      <t>Международные автоперевозки  в КНР</t>
    </r>
  </si>
  <si>
    <r>
      <rPr>
        <b/>
        <sz val="11"/>
        <color rgb="FFFF0000"/>
        <rFont val="Calibri"/>
        <family val="2"/>
        <charset val="204"/>
        <scheme val="minor"/>
      </rPr>
      <t>→</t>
    </r>
    <r>
      <rPr>
        <b/>
        <sz val="11"/>
        <color theme="1"/>
        <rFont val="Calibri"/>
        <family val="2"/>
        <charset val="204"/>
        <scheme val="minor"/>
      </rPr>
      <t>Перевозка сборных грузов по России , любой город, выгоднее федеральных операторов на 10%</t>
    </r>
  </si>
  <si>
    <r>
      <rPr>
        <b/>
        <sz val="11"/>
        <color rgb="FFFF0000"/>
        <rFont val="Calibri"/>
        <family val="2"/>
        <charset val="204"/>
        <scheme val="minor"/>
      </rPr>
      <t>→</t>
    </r>
    <r>
      <rPr>
        <b/>
        <sz val="11"/>
        <color theme="1"/>
        <rFont val="Calibri"/>
        <family val="2"/>
        <charset val="204"/>
        <scheme val="minor"/>
      </rPr>
      <t>Перевозки Чегдомын и удаленные места ДВФО (куда никто не возит)</t>
    </r>
  </si>
  <si>
    <r>
      <rPr>
        <b/>
        <sz val="11"/>
        <color rgb="FFFF0000"/>
        <rFont val="Calibri"/>
        <family val="2"/>
        <charset val="204"/>
        <scheme val="minor"/>
      </rPr>
      <t>→</t>
    </r>
    <r>
      <rPr>
        <b/>
        <sz val="11"/>
        <color theme="1"/>
        <rFont val="Calibri"/>
        <family val="2"/>
        <charset val="204"/>
        <scheme val="minor"/>
      </rPr>
      <t>Перевозка груза Чукотка / Курильские острова / Охотск /</t>
    </r>
  </si>
  <si>
    <r>
      <rPr>
        <b/>
        <sz val="11"/>
        <color rgb="FFFF0000"/>
        <rFont val="Calibri"/>
        <family val="2"/>
        <charset val="204"/>
        <scheme val="minor"/>
      </rPr>
      <t>→</t>
    </r>
    <r>
      <rPr>
        <b/>
        <sz val="11"/>
        <color theme="1"/>
        <rFont val="Calibri"/>
        <family val="2"/>
        <charset val="204"/>
        <scheme val="minor"/>
      </rPr>
      <t>АВИА доставка груза по России</t>
    </r>
  </si>
  <si>
    <t xml:space="preserve"> "ТК"КАРАВАН-КАРГО"  прайс-лист транспортно-экспедиционное обслуживание по вывозу контейнеров на межгород с терминалов г. Хабаровска 01.01.2024. с НДС 20%</t>
  </si>
  <si>
    <t>Белая Гора</t>
  </si>
  <si>
    <t>Малмыж</t>
  </si>
  <si>
    <t>Хранение на ст. груж контейнеров с 2-х суток  по 10-е сутки</t>
  </si>
  <si>
    <t>Кто Мы?</t>
  </si>
  <si>
    <t>Для кого?</t>
  </si>
  <si>
    <t>Что мы решаем?</t>
  </si>
  <si>
    <t>Вопросы, связанные с доставкой  и хранением груза,  в удаленные регионы ДВ и России  с ориентацией на  бюджет клиента</t>
  </si>
  <si>
    <t>Миссия нашей компании?</t>
  </si>
  <si>
    <t>Как мы это достигаем ?</t>
  </si>
  <si>
    <t>Транспортная компания Дальнего Востока с 2012 года, г. Хабаровск</t>
  </si>
  <si>
    <r>
      <rPr>
        <b/>
        <sz val="11"/>
        <color rgb="FFFF0000"/>
        <rFont val="Calibri"/>
        <family val="2"/>
        <charset val="204"/>
        <scheme val="minor"/>
      </rPr>
      <t>→</t>
    </r>
    <r>
      <rPr>
        <b/>
        <sz val="11"/>
        <color theme="1"/>
        <rFont val="Calibri"/>
        <family val="2"/>
        <charset val="204"/>
        <scheme val="minor"/>
      </rPr>
      <t xml:space="preserve">Услуги автотранспотра и спецтехники (краны 25-100, манипуляторы, тралы) </t>
    </r>
  </si>
  <si>
    <r>
      <rPr>
        <b/>
        <sz val="11"/>
        <color rgb="FFFF0000"/>
        <rFont val="Calibri"/>
        <family val="2"/>
        <charset val="204"/>
        <scheme val="minor"/>
      </rPr>
      <t>→</t>
    </r>
    <r>
      <rPr>
        <b/>
        <sz val="11"/>
        <color theme="1"/>
        <rFont val="Calibri"/>
        <family val="2"/>
        <charset val="204"/>
        <scheme val="minor"/>
      </rPr>
      <t>Перевозка автомобилей  Москва-Хабаровск-Москва и в/из Магадан, Камчатка, Сахалин и переезды</t>
    </r>
  </si>
  <si>
    <t>Для предпрятий малого,среднего и крупного бизнеса, а так же для частных лиц</t>
  </si>
  <si>
    <r>
      <rPr>
        <b/>
        <sz val="11"/>
        <color rgb="FFFF0000"/>
        <rFont val="Calibri"/>
        <family val="2"/>
        <charset val="204"/>
        <scheme val="minor"/>
      </rPr>
      <t>→</t>
    </r>
    <r>
      <rPr>
        <b/>
        <sz val="11"/>
        <color theme="1"/>
        <rFont val="Calibri"/>
        <family val="2"/>
        <charset val="204"/>
        <scheme val="minor"/>
      </rPr>
      <t>Вагонные перевозки (полувагоны, платформы, крытье). ЖБИ, Подстанции, Буровые, СПЕЦтехника</t>
    </r>
  </si>
  <si>
    <r>
      <rPr>
        <b/>
        <sz val="11"/>
        <color rgb="FFFF0000"/>
        <rFont val="Calibri"/>
        <family val="2"/>
        <charset val="204"/>
        <scheme val="minor"/>
      </rPr>
      <t>→</t>
    </r>
    <r>
      <rPr>
        <b/>
        <sz val="11"/>
        <color theme="1"/>
        <rFont val="Calibri"/>
        <family val="2"/>
        <charset val="204"/>
        <scheme val="minor"/>
      </rPr>
      <t>Услуги склада и отвественного хранения. Консолидация и упаковка по ГОСТам</t>
    </r>
  </si>
  <si>
    <r>
      <rPr>
        <b/>
        <sz val="11"/>
        <color rgb="FFFF0000"/>
        <rFont val="Calibri"/>
        <family val="2"/>
        <charset val="204"/>
        <scheme val="minor"/>
      </rPr>
      <t>→</t>
    </r>
    <r>
      <rPr>
        <b/>
        <sz val="11"/>
        <color theme="1"/>
        <rFont val="Calibri"/>
        <family val="2"/>
        <charset val="204"/>
        <scheme val="minor"/>
      </rPr>
      <t>Прием и вывоз контейнеров и вагонов на нетарифных станциях (Улак, Новый Ургал, Сулук и др.)</t>
    </r>
  </si>
  <si>
    <t>КОНТАКТЫ→ 8-4212-67-04-44, 6666-18, 8-909-807-79-47, 8909-84-000-40         ПОЧТА→ sale@caravankhv.ru</t>
  </si>
  <si>
    <t>13000/19,5</t>
  </si>
  <si>
    <t>Перевозка груза на Курильские острова (Шикотан (Малокурильское), Кунашир (Южно-Курильск), Итуруп (порт Курильск)***                                                                     с 01.01.2024   8-4212-670-444, 8-4212-6666-18</t>
  </si>
  <si>
    <t xml:space="preserve">Маршрут </t>
  </si>
  <si>
    <t xml:space="preserve">Седан </t>
  </si>
  <si>
    <t xml:space="preserve">Кроссовер </t>
  </si>
  <si>
    <t xml:space="preserve">Джип </t>
  </si>
  <si>
    <t xml:space="preserve">Автобус </t>
  </si>
  <si>
    <t xml:space="preserve">Способ доставки </t>
  </si>
  <si>
    <t xml:space="preserve">Хабаровск - Москва </t>
  </si>
  <si>
    <t xml:space="preserve">по запросу </t>
  </si>
  <si>
    <t xml:space="preserve">жд контейнер </t>
  </si>
  <si>
    <t xml:space="preserve">Москва - Хабаровск </t>
  </si>
  <si>
    <t xml:space="preserve">Краснодар </t>
  </si>
  <si>
    <t>Обрешетка груза –2500,00 р/м3 (минимальный размер обрешетки – 1 услуга – 2000 р);</t>
  </si>
  <si>
    <r>
      <t xml:space="preserve">Контакты </t>
    </r>
    <r>
      <rPr>
        <b/>
        <sz val="12"/>
        <color theme="0"/>
        <rFont val="Calibri"/>
        <family val="2"/>
        <charset val="204"/>
      </rPr>
      <t>→</t>
    </r>
    <r>
      <rPr>
        <b/>
        <sz val="12"/>
        <color theme="0"/>
        <rFont val="Calibri"/>
        <family val="2"/>
        <charset val="204"/>
        <scheme val="minor"/>
      </rPr>
      <t xml:space="preserve"> 8-4212-67-04-44, 6666-18, 8-909-807-79-47, 8909-84-000-40      Почта </t>
    </r>
    <r>
      <rPr>
        <b/>
        <sz val="12"/>
        <color theme="0"/>
        <rFont val="Calibri"/>
        <family val="2"/>
        <charset val="204"/>
      </rPr>
      <t>→</t>
    </r>
    <r>
      <rPr>
        <b/>
        <sz val="10.55"/>
        <color theme="0"/>
        <rFont val="Calibri"/>
        <family val="2"/>
        <charset val="204"/>
      </rPr>
      <t xml:space="preserve"> </t>
    </r>
    <r>
      <rPr>
        <b/>
        <sz val="12"/>
        <color theme="0"/>
        <rFont val="Calibri"/>
        <family val="2"/>
        <charset val="204"/>
        <scheme val="minor"/>
      </rPr>
      <t>sale@caravankhv.ru</t>
    </r>
  </si>
  <si>
    <t>Выгрузка крупногабаритного груза в пункте назначения (4500 рублей/час, минимум 2 часа). Услуги грузчиков и манипулятора;</t>
  </si>
  <si>
    <t>Перевозка нестандартного груза (тяжеловес, негабарит, хрупкий) -  по согласованию (стандартная ставка +%);</t>
  </si>
  <si>
    <t>Организация перевозки груза в п. Сулук, п. Дуссе-Алинь,  п. Солони, п. Софийск, п. Этыркен, п. Средний Ургал.</t>
  </si>
  <si>
    <t>Расчет производится по весу/объему по наибольшему значению. Минимальная партия к отправке 1500 руб.</t>
  </si>
  <si>
    <t>Экспедирование груза по городам  от (Хабаровск – от 1000 руб., п. Чегдомын – 2500 рублей, п. Новый Ургал – 3500 рублей, п. Тырма 3000 руб);</t>
  </si>
  <si>
    <r>
      <rPr>
        <b/>
        <sz val="14"/>
        <color theme="0"/>
        <rFont val="Calibri"/>
        <family val="2"/>
        <charset val="204"/>
        <scheme val="minor"/>
      </rPr>
      <t xml:space="preserve">ЖЕЛЕЗНОДОРОЖНЫЕ ПЕРЕВОЗКИ из г. Хабаровска по Хабаровскому краю </t>
    </r>
    <r>
      <rPr>
        <b/>
        <sz val="12"/>
        <color theme="0"/>
        <rFont val="Calibri"/>
        <family val="2"/>
        <charset val="204"/>
        <scheme val="minor"/>
      </rPr>
      <t xml:space="preserve">от 01.01.2024  с НДС 20%                                        </t>
    </r>
    <r>
      <rPr>
        <b/>
        <sz val="12"/>
        <color rgb="FF33CCFF"/>
        <rFont val="Calibri"/>
        <family val="2"/>
        <charset val="204"/>
        <scheme val="minor"/>
      </rPr>
      <t>при объеме больше 3000 кг и 15 м3 - договорные цены!!</t>
    </r>
  </si>
  <si>
    <t>ПРИВЕСТВУЕМ ВАС В НАШЕМ СБОРНИКЕ по УСЛУГАМ. Давайте знакомиться!</t>
  </si>
  <si>
    <r>
      <t>Можно просто запросить КП и мы быстро пришлем расчет</t>
    </r>
    <r>
      <rPr>
        <b/>
        <sz val="12"/>
        <color theme="1"/>
        <rFont val="Calibri"/>
        <family val="2"/>
        <charset val="204"/>
      </rPr>
      <t>↗</t>
    </r>
  </si>
  <si>
    <t>ИТОГО : Проектные транспортные решения для перевозки (не)стандартных грузов с (не)стандартными условиями с точным бюджетом и сроками</t>
  </si>
  <si>
    <t>Сделать доступной среду для бизнеса и снабжения  с высокой клиетоориентированностью</t>
  </si>
  <si>
    <t>Работаем как с НДС 20%, так и без</t>
  </si>
  <si>
    <t>Договор и отсрочка платежа. Условия до 30 дней.</t>
  </si>
  <si>
    <r>
      <rPr>
        <b/>
        <i/>
        <u/>
        <sz val="14"/>
        <color rgb="FFC00000"/>
        <rFont val="Calibri"/>
        <family val="2"/>
        <charset val="204"/>
        <scheme val="minor"/>
      </rPr>
      <t>КОНТАКТЫ</t>
    </r>
    <r>
      <rPr>
        <b/>
        <sz val="14"/>
        <color theme="1"/>
        <rFont val="Calibri"/>
        <family val="2"/>
        <scheme val="minor"/>
      </rPr>
      <t xml:space="preserve">→ 8-4212-67-04-44, 6666-18, 8-909-807-79-47, 8909-84-000-40         </t>
    </r>
    <r>
      <rPr>
        <b/>
        <i/>
        <u/>
        <sz val="14"/>
        <color rgb="FFC00000"/>
        <rFont val="Calibri"/>
        <family val="2"/>
        <charset val="204"/>
        <scheme val="minor"/>
      </rPr>
      <t>ПОЧТА</t>
    </r>
    <r>
      <rPr>
        <b/>
        <sz val="14"/>
        <color theme="1"/>
        <rFont val="Calibri"/>
        <family val="2"/>
        <scheme val="minor"/>
      </rPr>
      <t>→ sale@caravankhv.ru</t>
    </r>
  </si>
  <si>
    <t>Александровск- Сахалинский, Ноглики, Оха</t>
  </si>
  <si>
    <t>Заезд в п. Некрасовка- 15000 руб., Киринское ГКМ - 25000 руб., в Лунское ГКМ -  30000 руб.</t>
  </si>
  <si>
    <t>Заезд в п. Вахрушев, п. Восток - 4500 руб., п. Ныш - 5100 руб.</t>
  </si>
  <si>
    <t>Заезды в п.Беркакит, п.Большой Нимныр, с. Верхний Куранах, с. Якокик, пгт. Томмот -  2500 руб.</t>
  </si>
  <si>
    <t>Заезды в п. Чульман , п. Нижний Куранах, п. Ленинский (Алданский район) -   3500 руб.</t>
  </si>
  <si>
    <t>Хабаровск -Тында/Тыгда/Зея</t>
  </si>
  <si>
    <t xml:space="preserve"> от 2000</t>
  </si>
  <si>
    <t>Доставка г. Шимановск, пгт. Магдагачи с. Талдан , с. Большой Невер , с. Невер - с. Соловьевск – 3000 руб.; с. Петруши ,с. Тыгда, г. Сковородино – 4500 руб.</t>
  </si>
  <si>
    <t>Направление из Хабаровска</t>
  </si>
  <si>
    <r>
      <rPr>
        <b/>
        <sz val="11"/>
        <color theme="1"/>
        <rFont val="Calibri"/>
        <family val="2"/>
        <scheme val="minor"/>
      </rPr>
      <t xml:space="preserve">• Доставка до клиента груза до 1000 кг/5м3: п. Ванино </t>
    </r>
    <r>
      <rPr>
        <sz val="11"/>
        <color theme="1"/>
        <rFont val="Calibri"/>
        <family val="2"/>
        <scheme val="minor"/>
      </rPr>
      <t>– 2000 руб/адрес,</t>
    </r>
    <r>
      <rPr>
        <b/>
        <sz val="11"/>
        <color theme="1"/>
        <rFont val="Calibri"/>
        <family val="2"/>
        <scheme val="minor"/>
      </rPr>
      <t xml:space="preserve"> г. Советская Гавань, п. Майский, п. Заветы Ильича, п. Октябрьский</t>
    </r>
    <r>
      <rPr>
        <sz val="11"/>
        <color theme="1"/>
        <rFont val="Calibri"/>
        <family val="2"/>
        <scheme val="minor"/>
      </rPr>
      <t xml:space="preserve"> – 2000 руб/адрес,</t>
    </r>
    <r>
      <rPr>
        <b/>
        <sz val="11"/>
        <color theme="1"/>
        <rFont val="Calibri"/>
        <family val="2"/>
        <scheme val="minor"/>
      </rPr>
      <t xml:space="preserve"> п. Токи, п. Лососина</t>
    </r>
    <r>
      <rPr>
        <sz val="11"/>
        <color theme="1"/>
        <rFont val="Calibri"/>
        <family val="2"/>
        <scheme val="minor"/>
      </rPr>
      <t xml:space="preserve"> – 2500 руб/адрес, </t>
    </r>
    <r>
      <rPr>
        <b/>
        <sz val="11"/>
        <color theme="1"/>
        <rFont val="Calibri"/>
        <family val="2"/>
        <scheme val="minor"/>
      </rPr>
      <t xml:space="preserve">п. Монгохто, п. Датта </t>
    </r>
    <r>
      <rPr>
        <sz val="11"/>
        <color theme="1"/>
        <rFont val="Calibri"/>
        <family val="2"/>
        <scheme val="minor"/>
      </rPr>
      <t xml:space="preserve">– 6500 руб/адрес, </t>
    </r>
    <r>
      <rPr>
        <b/>
        <sz val="11"/>
        <color theme="1"/>
        <rFont val="Calibri"/>
        <family val="2"/>
        <scheme val="minor"/>
      </rPr>
      <t>п. Гатка, Аэропорт, Бяоде, п. Западный</t>
    </r>
    <r>
      <rPr>
        <sz val="11"/>
        <color theme="1"/>
        <rFont val="Calibri"/>
        <family val="2"/>
        <scheme val="minor"/>
      </rPr>
      <t xml:space="preserve">– 6500 руб/адрес. Для груза до 3м длиной.
</t>
    </r>
    <r>
      <rPr>
        <b/>
        <sz val="11"/>
        <color theme="1"/>
        <rFont val="Calibri"/>
        <family val="2"/>
        <scheme val="minor"/>
      </rPr>
      <t xml:space="preserve">• Доставка до клиента груза свыше 1000 кг/5м3 при условии беспрепятственного подъезда большегрузного транспорта: п. Ванино </t>
    </r>
    <r>
      <rPr>
        <sz val="11"/>
        <color theme="1"/>
        <rFont val="Calibri"/>
        <family val="2"/>
        <scheme val="minor"/>
      </rPr>
      <t xml:space="preserve">– 2700 руб/адрес. </t>
    </r>
    <r>
      <rPr>
        <b/>
        <sz val="11"/>
        <color theme="1"/>
        <rFont val="Calibri"/>
        <family val="2"/>
        <scheme val="minor"/>
      </rPr>
      <t xml:space="preserve"> г. Советская Гавань, п. Майский, п. Заветы Ильича, п. Октябрьский</t>
    </r>
    <r>
      <rPr>
        <sz val="11"/>
        <color theme="1"/>
        <rFont val="Calibri"/>
        <family val="2"/>
        <scheme val="minor"/>
      </rPr>
      <t xml:space="preserve">– 3500 руб/адрес. </t>
    </r>
    <r>
      <rPr>
        <b/>
        <sz val="11"/>
        <color theme="1"/>
        <rFont val="Calibri"/>
        <family val="2"/>
        <scheme val="minor"/>
      </rPr>
      <t xml:space="preserve">п. Токи, п. Лососина </t>
    </r>
    <r>
      <rPr>
        <sz val="11"/>
        <color theme="1"/>
        <rFont val="Calibri"/>
        <family val="2"/>
        <scheme val="minor"/>
      </rPr>
      <t xml:space="preserve">– 3500 руб/адрес. </t>
    </r>
    <r>
      <rPr>
        <b/>
        <sz val="11"/>
        <color theme="1"/>
        <rFont val="Calibri"/>
        <family val="2"/>
        <scheme val="minor"/>
      </rPr>
      <t>п. Монгохто, п. Датта, п. Гатка, Аэропорт, Бяоде, п. Западный</t>
    </r>
    <r>
      <rPr>
        <sz val="11"/>
        <color theme="1"/>
        <rFont val="Calibri"/>
        <family val="2"/>
        <scheme val="minor"/>
      </rPr>
      <t xml:space="preserve"> – 8000 руб/адрес.
</t>
    </r>
  </si>
  <si>
    <t>Экспедирование груза по г. Хабаровску составляет – от 1000 руб./адрес. Подробнее в прайсе "Перевозки по Хабаровску". Услуги грузчиков - 650 руб./час /мин 2 часа.</t>
  </si>
  <si>
    <t>Хабаровск-Южно-Сахалинск/ Холмск</t>
  </si>
  <si>
    <t>Хабаровск -Углегорск, Шахтерск, Томари</t>
  </si>
  <si>
    <t xml:space="preserve">Хабаровск-Макаров/Поронайск/ Смирных/Победино </t>
  </si>
  <si>
    <t xml:space="preserve">Хабаровск-Зональное, Тымовское </t>
  </si>
  <si>
    <t>Владивосток - ЯКУТСК (Алдан, Томмот)</t>
  </si>
  <si>
    <t xml:space="preserve">Владивосток - НЕРЮНГРИ </t>
  </si>
  <si>
    <t>Хабаровск-Якутск* / Нижних Бестях</t>
  </si>
  <si>
    <t>Хабаровск - Нерюнгри/ Серебрянный Бор</t>
  </si>
  <si>
    <t>Хабаровск - Алдан</t>
  </si>
  <si>
    <t>Перевозка режимного груза в зимний период (тепло, сан. паспорт) – «+30%» к тарифу, но не менее 3000 руб. за партию груза</t>
  </si>
  <si>
    <t>г. Хабаровск - г. Большой Камень</t>
  </si>
  <si>
    <t>г. Хабаровск - п. Удинск (до 18 тн)</t>
  </si>
  <si>
    <t>г. Хабаровск - п. им. П. Осипенко</t>
  </si>
  <si>
    <t>МАШИНОРЕЙСЫ  по ДАЛЬНЕМУ ВОСТОКУ от 10.01.2024</t>
  </si>
  <si>
    <t>Перевозка любого груза (сборный, автомобили, оборудование, подстанции, по РОССИИ и ЛЮБОГО ГОРОДА,  ДОГРУЗОМ или ОТДЕЛЬНОЕ АВТО со 100% гарантией и отвественностью. Возим ВЫГОДНЕЕ на 10%, чем федеральные компании. Проверьте - Индивидуальный расчет  в течении ЧАСА!</t>
  </si>
  <si>
    <t xml:space="preserve">Пункт отправления из г. Москва </t>
  </si>
  <si>
    <r>
      <t xml:space="preserve">"ТК"КАРАВАН-КАРГО"  прайс-лист </t>
    </r>
    <r>
      <rPr>
        <b/>
        <u/>
        <sz val="14"/>
        <color theme="0"/>
        <rFont val="Calibri"/>
        <family val="2"/>
        <charset val="204"/>
        <scheme val="minor"/>
      </rPr>
      <t xml:space="preserve">ПО ПЕРЕВОЗКЕ АВТОМОБИЛЕЙ </t>
    </r>
    <r>
      <rPr>
        <b/>
        <sz val="14"/>
        <color theme="0"/>
        <rFont val="Calibri"/>
        <family val="2"/>
        <charset val="204"/>
        <scheme val="minor"/>
      </rPr>
      <t>от 10.01.2024</t>
    </r>
  </si>
  <si>
    <t>Страхование новых авто от всех рисков, б/у авто - от рисков хищения и полной утери</t>
  </si>
  <si>
    <t>Заключаем договор. Работаем с НДС и без НДС</t>
  </si>
  <si>
    <t>Расчет перевозки автовозом  и другие направления - по запросу</t>
  </si>
  <si>
    <t xml:space="preserve">Хабаровск - Корсаков (Южно-Сахалинск) </t>
  </si>
  <si>
    <t xml:space="preserve">Хабаровск  - Магадан </t>
  </si>
  <si>
    <t xml:space="preserve">Хабаровск - Петропавловск - Камчтаский , до 2,5 т </t>
  </si>
  <si>
    <t xml:space="preserve">палуба </t>
  </si>
  <si>
    <t xml:space="preserve">Корсаков - Владивосток </t>
  </si>
  <si>
    <t xml:space="preserve">Магадан- Владивосток </t>
  </si>
  <si>
    <t xml:space="preserve">Петропавловск-Камчатский-Владивосток </t>
  </si>
  <si>
    <t xml:space="preserve">Хабаровск - Владивосток автовоз </t>
  </si>
  <si>
    <t xml:space="preserve">от 20 000 р. </t>
  </si>
  <si>
    <t xml:space="preserve">20 ф контейнер, море </t>
  </si>
  <si>
    <t>от 100 000</t>
  </si>
  <si>
    <t>*отправка АВИА  груза из г. Санкт-Петребург + 25 руб. кг к тарифу из Москвы</t>
  </si>
  <si>
    <r>
      <t xml:space="preserve">КОНТАКТЫ </t>
    </r>
    <r>
      <rPr>
        <b/>
        <sz val="12"/>
        <color theme="0"/>
        <rFont val="Calibri"/>
        <family val="2"/>
        <charset val="204"/>
      </rPr>
      <t>→</t>
    </r>
    <r>
      <rPr>
        <b/>
        <sz val="12"/>
        <color theme="0"/>
        <rFont val="Calibri"/>
        <family val="2"/>
        <charset val="204"/>
        <scheme val="minor"/>
      </rPr>
      <t xml:space="preserve"> 8-915-336-52-42, 8-909-824-04-44    ПОЧТА </t>
    </r>
    <r>
      <rPr>
        <b/>
        <sz val="12"/>
        <color theme="0"/>
        <rFont val="Calibri"/>
        <family val="2"/>
        <charset val="204"/>
      </rPr>
      <t>→</t>
    </r>
    <r>
      <rPr>
        <b/>
        <sz val="12"/>
        <color theme="0"/>
        <rFont val="Calibri"/>
        <family val="2"/>
        <charset val="204"/>
        <scheme val="minor"/>
      </rPr>
      <t xml:space="preserve">sale@caravankhv.ru             </t>
    </r>
  </si>
  <si>
    <r>
      <t xml:space="preserve">ПРАЙС-ЛИСТ ТК "Караван-Карго"                                                                                                         </t>
    </r>
    <r>
      <rPr>
        <b/>
        <sz val="12"/>
        <color rgb="FFFFFF00"/>
        <rFont val="Calibri"/>
        <family val="2"/>
        <charset val="204"/>
        <scheme val="minor"/>
      </rPr>
      <t xml:space="preserve">АВИАПЕРЕВОЗКИ ИЗ г. МОСКВЫ </t>
    </r>
    <r>
      <rPr>
        <b/>
        <sz val="12"/>
        <color theme="0"/>
        <rFont val="Calibri"/>
        <family val="2"/>
        <charset val="204"/>
        <scheme val="minor"/>
      </rPr>
      <t>от 11.01.2024 с НДС 20%</t>
    </r>
  </si>
  <si>
    <r>
      <t>КОНТАКТЫ</t>
    </r>
    <r>
      <rPr>
        <b/>
        <sz val="12"/>
        <color theme="0"/>
        <rFont val="Calibri"/>
        <family val="2"/>
        <charset val="204"/>
      </rPr>
      <t>→</t>
    </r>
    <r>
      <rPr>
        <b/>
        <sz val="12"/>
        <color theme="0"/>
        <rFont val="Calibri"/>
        <family val="2"/>
        <charset val="204"/>
        <scheme val="minor"/>
      </rPr>
      <t xml:space="preserve"> 8-4212-67-04-44, 6666-18, 8909-84-000-40                                          ПОЧТА</t>
    </r>
    <r>
      <rPr>
        <b/>
        <sz val="12"/>
        <color theme="0"/>
        <rFont val="Calibri"/>
        <family val="2"/>
        <charset val="204"/>
      </rPr>
      <t>→</t>
    </r>
    <r>
      <rPr>
        <b/>
        <sz val="12"/>
        <color theme="0"/>
        <rFont val="Calibri"/>
        <family val="2"/>
        <charset val="204"/>
        <scheme val="minor"/>
      </rPr>
      <t xml:space="preserve"> sale@caravankhv.ru</t>
    </r>
  </si>
  <si>
    <t xml:space="preserve">партия свыше 100 кг согласуется доп </t>
  </si>
  <si>
    <t>партия свыше 300 кг согласуется доп</t>
  </si>
  <si>
    <t>свыше 3300 кг /место, транчфер ч/з Москву</t>
  </si>
  <si>
    <t>Южно-Курильск (Трансфер)</t>
  </si>
  <si>
    <r>
      <t xml:space="preserve">ПРАЙС-ЛИСТ ТК "Караван-Карго" </t>
    </r>
    <r>
      <rPr>
        <b/>
        <sz val="12"/>
        <color rgb="FFFFFF00"/>
        <rFont val="Calibri"/>
        <family val="2"/>
        <charset val="204"/>
        <scheme val="minor"/>
      </rPr>
      <t>АВИАПЕРЕВОЗКИ из г. Хабаровска</t>
    </r>
    <r>
      <rPr>
        <b/>
        <sz val="12"/>
        <color theme="0"/>
        <rFont val="Calibri"/>
        <family val="2"/>
        <charset val="204"/>
        <scheme val="minor"/>
      </rPr>
      <t xml:space="preserve"> от 11.01.2024 с НДС 20%</t>
    </r>
  </si>
  <si>
    <t>2. Оформление авианакладной 1000 руб.</t>
  </si>
  <si>
    <t>3. Въезд на территорию грузового склада Хабаровский аэропорт - 300 руб.</t>
  </si>
  <si>
    <t>4. Обработка груза (сборы аэропорта Хабаровска) - 15 руб./кг, но менее 1100 руб. за партию груза</t>
  </si>
  <si>
    <t>5. Обработка прилетного тяжеловесного груза (сборы аэропорта Хабаровска) -  19 руб./кг</t>
  </si>
  <si>
    <t>7. Экспедирование по г. Хабаровску от 1000 р. за  партию  груза.</t>
  </si>
  <si>
    <t>2. Возможность перевозки тяжеловесного и опасного груза, цветов и скоропортящегося груза.</t>
  </si>
  <si>
    <t>3. Возможность забора груза со склада отправителя (в переделах МКАД – от 2000 рублей, за пределами 20 километровой зоны от МКАД – от 2800 рублей);</t>
  </si>
  <si>
    <t>4. Возможность перевозки тяжеловесного и опасного груза, цветов и скоропортящегося груза.</t>
  </si>
  <si>
    <t>5. Организовываем встречу груза в аэропорту назначения, а также его доставку до получателя.</t>
  </si>
  <si>
    <r>
      <rPr>
        <sz val="16"/>
        <color theme="0"/>
        <rFont val="Calibri"/>
        <family val="2"/>
        <charset val="204"/>
        <scheme val="minor"/>
      </rPr>
      <t xml:space="preserve"> ООО ТК "КАРАВАН-КАРГО"  </t>
    </r>
    <r>
      <rPr>
        <b/>
        <sz val="16"/>
        <color theme="0"/>
        <rFont val="Calibri"/>
        <family val="2"/>
        <charset val="204"/>
        <scheme val="minor"/>
      </rPr>
      <t>РЕЧНЫЕ ПЕРЕВОЗКИ</t>
    </r>
    <r>
      <rPr>
        <sz val="16"/>
        <color theme="0"/>
        <rFont val="Calibri"/>
        <family val="2"/>
        <charset val="204"/>
        <scheme val="minor"/>
      </rPr>
      <t xml:space="preserve"> , тарифы 2023 г. </t>
    </r>
    <r>
      <rPr>
        <b/>
        <u/>
        <sz val="16"/>
        <color theme="0"/>
        <rFont val="Calibri"/>
        <family val="2"/>
        <charset val="204"/>
        <scheme val="minor"/>
      </rPr>
      <t xml:space="preserve">без НДС </t>
    </r>
    <r>
      <rPr>
        <b/>
        <sz val="16"/>
        <color theme="0"/>
        <rFont val="Calibri"/>
        <family val="2"/>
        <charset val="204"/>
        <scheme val="minor"/>
      </rPr>
      <t>. НА 2024 ТАРИФЫ НЕ УТВЕРЖДЕНЫ</t>
    </r>
  </si>
  <si>
    <t xml:space="preserve"> ООО ТК "КАРАВАН-КАРГО" , тарифы 2023! На 2024 буду в мае.</t>
  </si>
  <si>
    <t>КОНТАКТЫ/WHATSAPP    8-915-336-52-42 Оксана 8-909-824-04-44 СВЕТЛАНА  Юлия 8-909-823-66-18   caravancargo@mail.ru</t>
  </si>
  <si>
    <t>НОВЫЙ УРГАЛ -ЧЕГДОМЫН</t>
  </si>
  <si>
    <t>НОВЫЙ УРГАЛ -СУЛУК, АЛОНКА</t>
  </si>
  <si>
    <t>Вывоз контейнеров возвратных. В ставку не включены крановые и раскредитация (Кроме Нового Ургала) - ориентировочно - / 20 ф конт 28000/40 ф 30000/. При веревозке невозвратных контейнеров предлагаем сниженные ставки.</t>
  </si>
  <si>
    <t>ВЫВОЗ 20/40 ф КОНТЕЙНЕРОВ ПО РЕГИОНУ</t>
  </si>
  <si>
    <t>ВЫВОЗ 20/40 ф КОНТЕЙНЕРОВ ПО ХАБАРОВСКУ 2024</t>
  </si>
  <si>
    <t xml:space="preserve">20ф контейнер, море </t>
  </si>
  <si>
    <r>
      <rPr>
        <b/>
        <i/>
        <sz val="14"/>
        <color rgb="FFC00000"/>
        <rFont val="Calibri"/>
        <family val="2"/>
        <charset val="204"/>
        <scheme val="minor"/>
      </rPr>
      <t xml:space="preserve">                              </t>
    </r>
    <r>
      <rPr>
        <b/>
        <i/>
        <u/>
        <sz val="14"/>
        <color rgb="FFC00000"/>
        <rFont val="Calibri"/>
        <family val="2"/>
        <charset val="204"/>
        <scheme val="minor"/>
      </rPr>
      <t>КОНТАКТЫ</t>
    </r>
    <r>
      <rPr>
        <b/>
        <sz val="14"/>
        <color theme="1"/>
        <rFont val="Calibri"/>
        <family val="2"/>
        <scheme val="minor"/>
      </rPr>
      <t xml:space="preserve">→  8909-84-000-40, 8-915-336-52-42                                                                                                                                                   </t>
    </r>
    <r>
      <rPr>
        <b/>
        <i/>
        <u/>
        <sz val="14"/>
        <color rgb="FFC00000"/>
        <rFont val="Calibri"/>
        <family val="2"/>
        <charset val="204"/>
        <scheme val="minor"/>
      </rPr>
      <t>ПОЧТА</t>
    </r>
    <r>
      <rPr>
        <b/>
        <sz val="14"/>
        <color theme="1"/>
        <rFont val="Calibri"/>
        <family val="2"/>
        <scheme val="minor"/>
      </rPr>
      <t>→ sale@caravankhv.ru</t>
    </r>
  </si>
  <si>
    <t>Страхование груза (Авто) до 1 млн руб за счет ТК КК, свыше 0,33% от стоимости груза</t>
  </si>
  <si>
    <t xml:space="preserve">• Экспедирование на объекты с строгим пропускным режимом в г. Комсомольск-на-Амуре до 2000 кг/10 м3 тарифицируется в индивидуальном порядке.
ДВ НЕВАДА ООО/ Торгсервис 27/127 ООО –3500 руб.
РН-КОМСОМОЛЬСКИЙ НПЗ ООО, ул. Ленинградская 115 –8500 руб.
ТД ПОЛИМЕТАЛЛ ООО, Хорпинское шоссе 4 –3800 руб.
КУТЫНСКАЯ ГГК ООО, Хорпинское шоссе 4 – 3800 руб.
РЕСУРСЫ АЛБАЗИНО ООО, Хорпинское шоссе 4 – 3800 руб.
АМУРСТАЛЬ ООО, ул. Вагонная 30 – от 3800 руб.
КОП ООО, ул. Советская 1 – от 3800 руб.
</t>
  </si>
  <si>
    <t>заезд  7600</t>
  </si>
  <si>
    <t xml:space="preserve"> ВТ,ЧТ.</t>
  </si>
  <si>
    <t>ПТ</t>
  </si>
  <si>
    <t>от 3500</t>
  </si>
  <si>
    <t xml:space="preserve">Находка-3500 руб. 
Врангель, Партизанск, Большой Камень-4000 руб. 
</t>
  </si>
  <si>
    <t xml:space="preserve">• Дополнительно к тарифу заезд автомобиля с трассы А370:
- Хор, Переясловка, Вяземский, Бикин – 3100руб.
- Уссурийск, Лучегорск, Дальнереченск, Спаск-Дальний-3100руб. 
- Лесозаводск – 3100 руб.
- Хороль – 5700 руб.
</t>
  </si>
  <si>
    <t>ВТ,ЧТ</t>
  </si>
  <si>
    <t>заезд 9000</t>
  </si>
  <si>
    <t>Доставка 2000</t>
  </si>
  <si>
    <t>заезд 11500</t>
  </si>
  <si>
    <t>ПН, СР, ПТ</t>
  </si>
  <si>
    <t>Хабаровск -Тында/Тыгда/Зея/Углегорск,Циолковский</t>
  </si>
  <si>
    <t xml:space="preserve"> от 2500</t>
  </si>
  <si>
    <t>Хабаровск-Южно-Сахалинск/ Холмск/Невельск, Кострамское/Горнозаводск/Долинск/Корсаков/Анива</t>
  </si>
  <si>
    <t xml:space="preserve">Хабаровск -Углегорск, Шахтерск, Томари. Красногоск </t>
  </si>
  <si>
    <t>Хабаровск-Якутск* / Нижних Бестях, Томот.,Алдан</t>
  </si>
  <si>
    <t xml:space="preserve"> пятн</t>
  </si>
  <si>
    <t>Заезды в п.Беркакит, п.Большой Нимныр, с. Верхний Куранах, с. Якокик, пгт. Томмот -  3500 руб.</t>
  </si>
  <si>
    <t>Хабаровск - Нерюнгри/ Серебрянный Бор/Чульман/ Беркакит</t>
  </si>
  <si>
    <t xml:space="preserve">  пятн</t>
  </si>
  <si>
    <t>Заезды в п. Чульман , п. Нижний Куранах, п. Ленинский (Алданский район) -   4500 руб.</t>
  </si>
  <si>
    <r>
      <t xml:space="preserve">"ТК"КАРАВАН-КАРГО"  прайс-лист </t>
    </r>
    <r>
      <rPr>
        <b/>
        <u/>
        <sz val="14"/>
        <color theme="0"/>
        <rFont val="Calibri"/>
        <family val="2"/>
        <charset val="204"/>
        <scheme val="minor"/>
      </rPr>
      <t xml:space="preserve">ПО СБОРНЫМ АВТО ГРУЗАМ  с ТЕМПЕРАТУРНЫМ РЕЖИМОМ по ДАЛЬНЕМУ ВОСТОКУ </t>
    </r>
    <r>
      <rPr>
        <b/>
        <sz val="14"/>
        <color theme="0"/>
        <rFont val="Calibri"/>
        <family val="2"/>
        <charset val="204"/>
        <scheme val="minor"/>
      </rPr>
      <t>c НДС 20% от 10.01.2024</t>
    </r>
  </si>
  <si>
    <t xml:space="preserve"> Лазарев два раза в месяц цена 51 рубль за кг/ 10200 за м3</t>
  </si>
  <si>
    <r>
      <t>Хабаровск - г. Николаевск-на-Амуре*</t>
    </r>
    <r>
      <rPr>
        <b/>
        <sz val="12"/>
        <rFont val="Calibri"/>
        <family val="2"/>
        <charset val="204"/>
        <scheme val="minor"/>
      </rPr>
      <t xml:space="preserve"> (Ягодный , Де-Кастри, Богородское)</t>
    </r>
    <r>
      <rPr>
        <b/>
        <sz val="12"/>
        <color rgb="FFC00000"/>
        <rFont val="Calibri"/>
        <family val="2"/>
        <charset val="204"/>
        <scheme val="minor"/>
      </rPr>
      <t xml:space="preserve"> Лазарев(2 раза в месяц)</t>
    </r>
  </si>
  <si>
    <t xml:space="preserve">адрес склада Фабричный переулок, 9/1​406 офис; 4 этаж </t>
  </si>
  <si>
    <t>адрес скада пр-т Александровской фермы, д. 29, корп.14</t>
  </si>
  <si>
    <t>адрес склада  ул.Красная Сосна 2, корп.1,стр.5.</t>
  </si>
  <si>
    <t>Хабаровск-Николаевск-на-Аиуре (Закрытая переправа)</t>
  </si>
  <si>
    <r>
      <t>Хабаровск - г. Николаевск-на-Амуре* открытая переправа</t>
    </r>
    <r>
      <rPr>
        <b/>
        <sz val="12"/>
        <rFont val="Calibri"/>
        <family val="2"/>
        <charset val="204"/>
        <scheme val="minor"/>
      </rPr>
      <t xml:space="preserve"> (Ягодный , Де-Кастри, Богородское)</t>
    </r>
  </si>
  <si>
    <t>Хабаровск-Оглонги, Албазино, Удинск</t>
  </si>
  <si>
    <r>
      <rPr>
        <b/>
        <sz val="9"/>
        <color theme="1"/>
        <rFont val="Calibri"/>
        <family val="2"/>
        <scheme val="minor"/>
      </rPr>
      <t xml:space="preserve">• Доставка до клиента груза до 1000 кг/5м3: п. Ванино </t>
    </r>
    <r>
      <rPr>
        <sz val="9"/>
        <color theme="1"/>
        <rFont val="Calibri"/>
        <family val="2"/>
        <scheme val="minor"/>
      </rPr>
      <t>– 2000 руб/адрес,</t>
    </r>
    <r>
      <rPr>
        <b/>
        <sz val="9"/>
        <color theme="1"/>
        <rFont val="Calibri"/>
        <family val="2"/>
        <scheme val="minor"/>
      </rPr>
      <t xml:space="preserve"> г. Советская Гавань, п. Майский, п. Заветы Ильича, п. Октябрьский</t>
    </r>
    <r>
      <rPr>
        <sz val="9"/>
        <color theme="1"/>
        <rFont val="Calibri"/>
        <family val="2"/>
        <scheme val="minor"/>
      </rPr>
      <t xml:space="preserve"> – 2000 руб/адрес,</t>
    </r>
    <r>
      <rPr>
        <b/>
        <sz val="9"/>
        <color theme="1"/>
        <rFont val="Calibri"/>
        <family val="2"/>
        <scheme val="minor"/>
      </rPr>
      <t xml:space="preserve"> п. Токи, п. Лососина</t>
    </r>
    <r>
      <rPr>
        <sz val="9"/>
        <color theme="1"/>
        <rFont val="Calibri"/>
        <family val="2"/>
        <scheme val="minor"/>
      </rPr>
      <t xml:space="preserve"> – 2500 руб/адрес, </t>
    </r>
    <r>
      <rPr>
        <b/>
        <sz val="9"/>
        <color theme="1"/>
        <rFont val="Calibri"/>
        <family val="2"/>
        <scheme val="minor"/>
      </rPr>
      <t>п. Монгохто, п. Датта,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п. Гатка, Аэропорт, Бяоде, п. Западный</t>
    </r>
    <r>
      <rPr>
        <sz val="9"/>
        <color theme="1"/>
        <rFont val="Calibri"/>
        <family val="2"/>
        <scheme val="minor"/>
      </rPr>
      <t xml:space="preserve">– 6500 руб/адрес. Для груза до 3м длиной.
</t>
    </r>
    <r>
      <rPr>
        <b/>
        <sz val="9"/>
        <color theme="1"/>
        <rFont val="Calibri"/>
        <family val="2"/>
        <scheme val="minor"/>
      </rPr>
      <t xml:space="preserve">• Доставка до клиента груза свыше 1000 кг/5м3 при условии беспрепятственного подъезда большегрузного транспорта: п. Ванино </t>
    </r>
    <r>
      <rPr>
        <sz val="9"/>
        <color theme="1"/>
        <rFont val="Calibri"/>
        <family val="2"/>
        <scheme val="minor"/>
      </rPr>
      <t xml:space="preserve">– 2700 руб/адрес. </t>
    </r>
    <r>
      <rPr>
        <b/>
        <sz val="9"/>
        <color theme="1"/>
        <rFont val="Calibri"/>
        <family val="2"/>
        <scheme val="minor"/>
      </rPr>
      <t xml:space="preserve"> г. Советская Гавань, п. Майский, п. Заветы Ильича, п. Октябрьский, п. Токи, п. Лососина </t>
    </r>
    <r>
      <rPr>
        <sz val="9"/>
        <color theme="1"/>
        <rFont val="Calibri"/>
        <family val="2"/>
        <scheme val="minor"/>
      </rPr>
      <t xml:space="preserve">– 3500 руб/адрес. </t>
    </r>
    <r>
      <rPr>
        <b/>
        <sz val="9"/>
        <color theme="1"/>
        <rFont val="Calibri"/>
        <family val="2"/>
        <scheme val="minor"/>
      </rPr>
      <t>п. Монгохто, п. Датта, п. Гатка, Аэропорт, Бяоде, п. Западный</t>
    </r>
    <r>
      <rPr>
        <sz val="9"/>
        <color theme="1"/>
        <rFont val="Calibri"/>
        <family val="2"/>
        <scheme val="minor"/>
      </rPr>
      <t xml:space="preserve"> – 8000 руб/адрес.</t>
    </r>
  </si>
  <si>
    <t>к перевозке принимается габаритны груз, уточнять у логистов</t>
  </si>
  <si>
    <t>Доставка Невельск, Корсаков, Долинск, Анива – от 5500 руб заезд</t>
  </si>
  <si>
    <t>Уведомление - водятся временные ограничения движения по автомобильным дорогам общего пользования федерального значения в связи со снижением несущей способности конструктивных элементов автомобильных дорог в период возникновения неблагоприятных природно-климатических условий. В данный период устанавливается предельно допустимая осевая нагрузка на ось транспортного средства ~ 3,5 тонны. Предусмотрено увеличение стоимости перевозки сборного груза на 1,5 р./кг; 300 р./м3 к установленным тарифам по направлениям: Города Приморского, Хабаровского края в период с конца марта по середину мая  г; города Еврейской АО, Амурской области, Республики Саха Якутия в период с конца марта по конеуц мая. Конечная стоимость формируется исходяиз партии груза.</t>
  </si>
  <si>
    <r>
      <rPr>
        <b/>
        <i/>
        <sz val="11"/>
        <color theme="1"/>
        <rFont val="Times New Roman"/>
        <family val="1"/>
        <charset val="204"/>
      </rPr>
      <t>Уведомление</t>
    </r>
    <r>
      <rPr>
        <i/>
        <sz val="11"/>
        <color theme="1"/>
        <rFont val="Times New Roman"/>
        <family val="1"/>
        <charset val="204"/>
      </rPr>
      <t xml:space="preserve"> - водятся временные ограничения движения по автомобильным дорогам общего пользования федерального значения в связи со снижением несущей способности конструктивных элементов автомобильных дорог в период возникновения неблагоприятных природно-климатических условий. В данный период устанавливается предельно допустимая осевая нагрузка на ось транспортного средства ~ 3,5 тонны. Ориентировочные периоды ограничения - Города Приморского, Хабаровского края в период с 26 марта по 9 мая 2024; города Еврейской АО, Амурской области, Республики Саха Якутии в период с 26 марта по 26 мая 2024. Ориентировочная стоимость экспедирования повышается 500-1000 руб/адрес партия груза до 1000 кг/5 м3, 1000-3500 руб/адрес партия груза от 1000 кг/5 м3 кг до 3000 кг /15 м3 , партия груза свыше 3000 кг/15 м3 - договорная стоимость. Конечная стоимость формируется исходя из партии груза - дополнительно может оплачиваться пропуск на ТС.</t>
    </r>
  </si>
  <si>
    <r>
      <t xml:space="preserve">ДИСПЕТЧЕРСКАЯ СЛУЖБА 8(4212)67-04-44, 6666-18 sale@caravankhv.ru                                                                                     </t>
    </r>
    <r>
      <rPr>
        <sz val="12"/>
        <color theme="0"/>
        <rFont val="Arial Black"/>
        <family val="2"/>
        <charset val="204"/>
      </rPr>
      <t>8-800-600-62-33</t>
    </r>
    <r>
      <rPr>
        <b/>
        <sz val="12"/>
        <color theme="0"/>
        <rFont val="Calibri"/>
        <family val="2"/>
        <charset val="204"/>
        <scheme val="minor"/>
      </rPr>
      <t xml:space="preserve"> </t>
    </r>
    <r>
      <rPr>
        <b/>
        <sz val="11"/>
        <color theme="0"/>
        <rFont val="Calibri"/>
        <family val="2"/>
        <charset val="204"/>
        <scheme val="minor"/>
      </rPr>
      <t>бесплатный телефон  для звонков по Всей России</t>
    </r>
  </si>
  <si>
    <t xml:space="preserve"> Прайс-лист жд+море c НДС 20% от 01.01.2024</t>
  </si>
  <si>
    <t>из г. Хабаровска (море)</t>
  </si>
  <si>
    <t xml:space="preserve">от 2000 </t>
  </si>
  <si>
    <t>ЧУКОТКА (Певек, Лаврентий, Эгвекинот, Провидения, Анадырь) - по запросу</t>
  </si>
  <si>
    <t>МОРСКИЕ ПЕРЕВОЗКИ</t>
  </si>
  <si>
    <t>Хабаровск -Петропавловск-Камчаткий</t>
  </si>
  <si>
    <t>вт, пятн</t>
  </si>
  <si>
    <t>от 21</t>
  </si>
  <si>
    <t>от  3000</t>
  </si>
  <si>
    <t>Хабаровск-Магадан</t>
  </si>
  <si>
    <t xml:space="preserve">от 3000 </t>
  </si>
  <si>
    <t>Березовый (Солнечный район)</t>
  </si>
  <si>
    <t>Оказываем услуги по ПРИЕМУ, ПОГРУЗКЕ и ВЫГРУЗКЕ ВАГОНОВ, ПЛАТФОРМ по ДВЖД и ЗабЖД.  Раскредитация и вывоз КОНТЕЙНЕРОВ. ИЗГОТОВЛЕНИЕ СХЕМ и ЭСКИЗОВ. ИНДИВИДУАЛЬНЫЙ БЫСТРЫЙ РАСЧЕТ. ПЕРЕВОЗКА СПЕЦТЕХНИКИ</t>
  </si>
  <si>
    <r>
      <t xml:space="preserve">НАШИ ПРОЕКТЫ → </t>
    </r>
    <r>
      <rPr>
        <b/>
        <sz val="11"/>
        <color rgb="FFC00000"/>
        <rFont val="Algerian"/>
        <family val="5"/>
      </rPr>
      <t>https://caravankhv.ru/projects/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</si>
</sst>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333333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8"/>
      <color rgb="FF333333"/>
      <name val="Open Sans"/>
      <family val="2"/>
    </font>
    <font>
      <sz val="8"/>
      <color rgb="FF00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1"/>
      <color rgb="FF333333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8"/>
      <color theme="1"/>
      <name val="Calibri"/>
      <family val="2"/>
      <charset val="204"/>
      <scheme val="minor"/>
    </font>
    <font>
      <b/>
      <sz val="11"/>
      <color rgb="FF000000"/>
      <name val="Cambria"/>
      <family val="1"/>
      <charset val="204"/>
      <scheme val="major"/>
    </font>
    <font>
      <sz val="11"/>
      <color theme="1"/>
      <name val="Open Sans"/>
      <family val="2"/>
    </font>
    <font>
      <b/>
      <sz val="13"/>
      <color theme="1"/>
      <name val="Calibri"/>
      <family val="2"/>
      <charset val="204"/>
      <scheme val="minor"/>
    </font>
    <font>
      <b/>
      <sz val="11"/>
      <color rgb="FF333333"/>
      <name val="Cambria"/>
      <family val="1"/>
      <charset val="204"/>
    </font>
    <font>
      <sz val="8"/>
      <color theme="1"/>
      <name val="Cambria"/>
      <family val="1"/>
      <charset val="204"/>
    </font>
    <font>
      <b/>
      <sz val="11"/>
      <color rgb="FF333333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u/>
      <sz val="14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rgb="FFC43031"/>
      <name val="Calibri"/>
      <family val="2"/>
      <charset val="204"/>
      <scheme val="minor"/>
    </font>
    <font>
      <b/>
      <sz val="18"/>
      <color rgb="FFC43031"/>
      <name val="Calibri"/>
      <family val="2"/>
      <charset val="204"/>
      <scheme val="minor"/>
    </font>
    <font>
      <b/>
      <sz val="14"/>
      <color rgb="FFC43031"/>
      <name val="Calibri"/>
      <family val="2"/>
      <charset val="204"/>
      <scheme val="minor"/>
    </font>
    <font>
      <b/>
      <sz val="11"/>
      <color rgb="FFC43031"/>
      <name val="Bookman Old Style"/>
      <family val="1"/>
      <charset val="204"/>
    </font>
    <font>
      <b/>
      <sz val="11"/>
      <color rgb="FFC43031"/>
      <name val="Calibri"/>
      <family val="2"/>
      <charset val="204"/>
      <scheme val="minor"/>
    </font>
    <font>
      <b/>
      <sz val="12"/>
      <color rgb="FFC43031"/>
      <name val="Times New Roman"/>
      <family val="1"/>
      <charset val="204"/>
    </font>
    <font>
      <b/>
      <sz val="13"/>
      <color rgb="FFC43031"/>
      <name val="Calibri"/>
      <family val="2"/>
      <charset val="204"/>
      <scheme val="minor"/>
    </font>
    <font>
      <b/>
      <sz val="11"/>
      <color rgb="FF16283D"/>
      <name val="Calibri"/>
      <family val="2"/>
      <charset val="204"/>
      <scheme val="minor"/>
    </font>
    <font>
      <sz val="11"/>
      <color rgb="FFC43031"/>
      <name val="Calibri"/>
      <family val="2"/>
      <charset val="204"/>
      <scheme val="minor"/>
    </font>
    <font>
      <sz val="12"/>
      <color theme="0"/>
      <name val="Arial Black"/>
      <family val="2"/>
      <charset val="204"/>
    </font>
    <font>
      <b/>
      <sz val="12"/>
      <color theme="0"/>
      <name val="Arial Black"/>
      <family val="2"/>
      <charset val="204"/>
    </font>
    <font>
      <sz val="10"/>
      <color theme="0"/>
      <name val="Arial Black"/>
      <family val="2"/>
      <charset val="204"/>
    </font>
    <font>
      <b/>
      <sz val="16"/>
      <color theme="0"/>
      <name val="Calibri"/>
      <family val="2"/>
      <charset val="204"/>
      <scheme val="minor"/>
    </font>
    <font>
      <b/>
      <sz val="13"/>
      <color theme="0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b/>
      <u/>
      <sz val="16"/>
      <color theme="0"/>
      <name val="Calibri"/>
      <family val="2"/>
      <charset val="204"/>
      <scheme val="minor"/>
    </font>
    <font>
      <b/>
      <sz val="12"/>
      <color theme="0"/>
      <name val="Times"/>
      <family val="1"/>
    </font>
    <font>
      <b/>
      <i/>
      <sz val="11"/>
      <color theme="0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i/>
      <sz val="12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55308D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333333"/>
      <name val="Times"/>
      <family val="1"/>
    </font>
    <font>
      <b/>
      <sz val="11"/>
      <color theme="1"/>
      <name val="Times"/>
      <family val="1"/>
    </font>
    <font>
      <i/>
      <sz val="11"/>
      <color theme="1" tint="0.14999847407452621"/>
      <name val="Times"/>
      <family val="1"/>
    </font>
    <font>
      <b/>
      <i/>
      <u/>
      <sz val="11"/>
      <color theme="1" tint="0.14999847407452621"/>
      <name val="Times"/>
      <family val="1"/>
    </font>
    <font>
      <b/>
      <sz val="11"/>
      <color theme="1" tint="0.14999847407452621"/>
      <name val="Calibri"/>
      <family val="2"/>
      <charset val="204"/>
      <scheme val="minor"/>
    </font>
    <font>
      <b/>
      <sz val="10"/>
      <color rgb="FFC43031"/>
      <name val="Calibri"/>
      <family val="2"/>
      <charset val="204"/>
      <scheme val="minor"/>
    </font>
    <font>
      <b/>
      <i/>
      <sz val="12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</font>
    <font>
      <b/>
      <sz val="11"/>
      <color rgb="FFFF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2"/>
      <color rgb="FFC4303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b/>
      <sz val="12"/>
      <color rgb="FFE2460E"/>
      <name val="Calibri"/>
      <family val="2"/>
      <charset val="204"/>
      <scheme val="minor"/>
    </font>
    <font>
      <b/>
      <sz val="11"/>
      <color rgb="FFE2460E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</font>
    <font>
      <b/>
      <sz val="10.55"/>
      <color theme="0"/>
      <name val="Calibri"/>
      <family val="2"/>
      <charset val="204"/>
    </font>
    <font>
      <b/>
      <sz val="12"/>
      <color rgb="FF33CCFF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i/>
      <u/>
      <sz val="14"/>
      <color rgb="FFC0000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i/>
      <sz val="14"/>
      <color rgb="FFC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rgb="FFFFFF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Algerian"/>
      <family val="5"/>
    </font>
    <font>
      <b/>
      <sz val="11"/>
      <color rgb="FFC00000"/>
      <name val="Algerian"/>
      <family val="5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43031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16283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1210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26" fillId="0" borderId="0" applyFont="0" applyFill="0" applyBorder="0" applyAlignment="0" applyProtection="0"/>
    <xf numFmtId="0" fontId="22" fillId="0" borderId="0"/>
    <xf numFmtId="0" fontId="19" fillId="0" borderId="0"/>
    <xf numFmtId="0" fontId="18" fillId="0" borderId="0"/>
    <xf numFmtId="0" fontId="52" fillId="0" borderId="0"/>
    <xf numFmtId="0" fontId="12" fillId="0" borderId="0"/>
    <xf numFmtId="0" fontId="8" fillId="0" borderId="0"/>
  </cellStyleXfs>
  <cellXfs count="539">
    <xf numFmtId="0" fontId="0" fillId="0" borderId="0" xfId="0"/>
    <xf numFmtId="0" fontId="22" fillId="0" borderId="0" xfId="2"/>
    <xf numFmtId="0" fontId="25" fillId="0" borderId="0" xfId="2" applyFont="1"/>
    <xf numFmtId="0" fontId="25" fillId="0" borderId="0" xfId="0" applyFont="1"/>
    <xf numFmtId="0" fontId="28" fillId="0" borderId="0" xfId="0" applyFont="1"/>
    <xf numFmtId="0" fontId="32" fillId="0" borderId="0" xfId="0" applyFont="1"/>
    <xf numFmtId="0" fontId="30" fillId="0" borderId="0" xfId="0" applyFont="1"/>
    <xf numFmtId="0" fontId="33" fillId="0" borderId="0" xfId="0" applyFont="1"/>
    <xf numFmtId="0" fontId="0" fillId="0" borderId="0" xfId="0" applyAlignment="1">
      <alignment horizontal="center"/>
    </xf>
    <xf numFmtId="0" fontId="35" fillId="0" borderId="0" xfId="0" applyFont="1"/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32" fillId="0" borderId="0" xfId="0" applyFont="1" applyAlignment="1">
      <alignment wrapText="1"/>
    </xf>
    <xf numFmtId="0" fontId="37" fillId="0" borderId="0" xfId="0" applyFont="1"/>
    <xf numFmtId="0" fontId="39" fillId="0" borderId="0" xfId="0" applyFont="1"/>
    <xf numFmtId="0" fontId="0" fillId="2" borderId="0" xfId="0" applyFill="1"/>
    <xf numFmtId="0" fontId="27" fillId="0" borderId="0" xfId="0" applyFont="1" applyAlignment="1">
      <alignment wrapText="1"/>
    </xf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32" fillId="3" borderId="0" xfId="0" applyFont="1" applyFill="1"/>
    <xf numFmtId="0" fontId="55" fillId="0" borderId="0" xfId="0" applyFont="1"/>
    <xf numFmtId="0" fontId="56" fillId="0" borderId="0" xfId="0" applyFont="1" applyAlignment="1">
      <alignment wrapText="1"/>
    </xf>
    <xf numFmtId="0" fontId="56" fillId="0" borderId="0" xfId="0" applyFont="1"/>
    <xf numFmtId="0" fontId="17" fillId="0" borderId="0" xfId="0" applyFont="1" applyAlignment="1">
      <alignment vertical="distributed" wrapText="1"/>
    </xf>
    <xf numFmtId="0" fontId="0" fillId="0" borderId="0" xfId="0" applyAlignment="1">
      <alignment horizontal="left"/>
    </xf>
    <xf numFmtId="0" fontId="16" fillId="0" borderId="0" xfId="2" applyFont="1"/>
    <xf numFmtId="0" fontId="31" fillId="0" borderId="0" xfId="0" applyFont="1"/>
    <xf numFmtId="0" fontId="66" fillId="0" borderId="0" xfId="2" applyFont="1" applyAlignment="1">
      <alignment vertical="center"/>
    </xf>
    <xf numFmtId="0" fontId="67" fillId="0" borderId="0" xfId="0" applyFont="1"/>
    <xf numFmtId="0" fontId="74" fillId="5" borderId="1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left" vertical="center" wrapText="1"/>
    </xf>
    <xf numFmtId="49" fontId="0" fillId="5" borderId="1" xfId="0" applyNumberFormat="1" applyFill="1" applyBorder="1" applyAlignment="1">
      <alignment horizontal="center" vertical="center"/>
    </xf>
    <xf numFmtId="49" fontId="0" fillId="5" borderId="1" xfId="1" applyNumberFormat="1" applyFont="1" applyFill="1" applyBorder="1" applyAlignment="1">
      <alignment horizontal="center" vertical="center"/>
    </xf>
    <xf numFmtId="0" fontId="74" fillId="5" borderId="6" xfId="0" applyFont="1" applyFill="1" applyBorder="1" applyAlignment="1">
      <alignment horizontal="left" vertical="center" wrapText="1"/>
    </xf>
    <xf numFmtId="0" fontId="24" fillId="5" borderId="6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34" fillId="5" borderId="30" xfId="0" applyFont="1" applyFill="1" applyBorder="1" applyAlignment="1">
      <alignment horizontal="left" vertical="center" wrapText="1"/>
    </xf>
    <xf numFmtId="0" fontId="24" fillId="5" borderId="30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49" fontId="24" fillId="5" borderId="30" xfId="0" applyNumberFormat="1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left" vertical="center" wrapText="1"/>
    </xf>
    <xf numFmtId="49" fontId="0" fillId="5" borderId="6" xfId="0" applyNumberFormat="1" applyFill="1" applyBorder="1" applyAlignment="1">
      <alignment horizontal="center" vertical="center"/>
    </xf>
    <xf numFmtId="49" fontId="0" fillId="5" borderId="30" xfId="1" applyNumberFormat="1" applyFont="1" applyFill="1" applyBorder="1" applyAlignment="1">
      <alignment horizontal="center" vertical="center"/>
    </xf>
    <xf numFmtId="49" fontId="0" fillId="5" borderId="30" xfId="0" applyNumberFormat="1" applyFill="1" applyBorder="1" applyAlignment="1">
      <alignment horizontal="center" vertical="center"/>
    </xf>
    <xf numFmtId="0" fontId="72" fillId="6" borderId="51" xfId="0" applyFont="1" applyFill="1" applyBorder="1" applyAlignment="1">
      <alignment horizontal="center" vertical="center" wrapText="1"/>
    </xf>
    <xf numFmtId="0" fontId="72" fillId="6" borderId="52" xfId="0" applyFont="1" applyFill="1" applyBorder="1" applyAlignment="1">
      <alignment horizontal="center" vertical="center" wrapText="1"/>
    </xf>
    <xf numFmtId="0" fontId="72" fillId="6" borderId="53" xfId="0" applyFont="1" applyFill="1" applyBorder="1" applyAlignment="1">
      <alignment horizontal="center" vertical="center" wrapText="1"/>
    </xf>
    <xf numFmtId="0" fontId="72" fillId="6" borderId="46" xfId="0" applyFont="1" applyFill="1" applyBorder="1" applyAlignment="1">
      <alignment horizontal="center" vertical="center" wrapText="1"/>
    </xf>
    <xf numFmtId="0" fontId="72" fillId="6" borderId="54" xfId="0" applyFont="1" applyFill="1" applyBorder="1" applyAlignment="1">
      <alignment horizontal="center" vertical="center"/>
    </xf>
    <xf numFmtId="2" fontId="72" fillId="6" borderId="60" xfId="0" applyNumberFormat="1" applyFont="1" applyFill="1" applyBorder="1" applyAlignment="1">
      <alignment horizontal="center" vertical="center" wrapText="1"/>
    </xf>
    <xf numFmtId="0" fontId="79" fillId="0" borderId="0" xfId="2" applyFont="1" applyAlignment="1">
      <alignment vertical="center"/>
    </xf>
    <xf numFmtId="0" fontId="34" fillId="5" borderId="1" xfId="0" applyFont="1" applyFill="1" applyBorder="1" applyAlignment="1">
      <alignment vertical="center" wrapText="1"/>
    </xf>
    <xf numFmtId="0" fontId="34" fillId="5" borderId="1" xfId="0" applyFont="1" applyFill="1" applyBorder="1" applyAlignment="1">
      <alignment horizontal="center" vertical="center"/>
    </xf>
    <xf numFmtId="0" fontId="48" fillId="5" borderId="1" xfId="0" applyFont="1" applyFill="1" applyBorder="1" applyAlignment="1">
      <alignment horizontal="center" vertical="center"/>
    </xf>
    <xf numFmtId="0" fontId="34" fillId="5" borderId="6" xfId="0" applyFont="1" applyFill="1" applyBorder="1" applyAlignment="1">
      <alignment vertical="center" wrapText="1"/>
    </xf>
    <xf numFmtId="0" fontId="34" fillId="5" borderId="30" xfId="0" applyFont="1" applyFill="1" applyBorder="1" applyAlignment="1">
      <alignment vertical="center" wrapText="1"/>
    </xf>
    <xf numFmtId="0" fontId="34" fillId="5" borderId="30" xfId="0" applyFont="1" applyFill="1" applyBorder="1" applyAlignment="1">
      <alignment horizontal="center" vertical="center"/>
    </xf>
    <xf numFmtId="0" fontId="34" fillId="0" borderId="6" xfId="0" applyFont="1" applyBorder="1" applyAlignment="1">
      <alignment vertical="center" wrapText="1"/>
    </xf>
    <xf numFmtId="0" fontId="34" fillId="0" borderId="6" xfId="0" applyFont="1" applyBorder="1" applyAlignment="1">
      <alignment horizontal="center" vertical="center"/>
    </xf>
    <xf numFmtId="0" fontId="34" fillId="0" borderId="30" xfId="0" applyFont="1" applyBorder="1" applyAlignment="1">
      <alignment vertical="center" wrapText="1"/>
    </xf>
    <xf numFmtId="0" fontId="34" fillId="0" borderId="30" xfId="0" applyFont="1" applyBorder="1" applyAlignment="1">
      <alignment horizontal="center" vertical="center"/>
    </xf>
    <xf numFmtId="0" fontId="25" fillId="5" borderId="6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/>
    </xf>
    <xf numFmtId="0" fontId="25" fillId="5" borderId="30" xfId="0" applyFont="1" applyFill="1" applyBorder="1" applyAlignment="1">
      <alignment horizontal="center" vertical="center"/>
    </xf>
    <xf numFmtId="0" fontId="68" fillId="4" borderId="47" xfId="0" applyFont="1" applyFill="1" applyBorder="1" applyAlignment="1">
      <alignment horizontal="center" vertical="center"/>
    </xf>
    <xf numFmtId="0" fontId="68" fillId="4" borderId="49" xfId="0" applyFont="1" applyFill="1" applyBorder="1" applyAlignment="1">
      <alignment horizontal="center" vertical="center"/>
    </xf>
    <xf numFmtId="0" fontId="68" fillId="4" borderId="46" xfId="0" applyFont="1" applyFill="1" applyBorder="1" applyAlignment="1">
      <alignment horizontal="center" vertical="center" wrapText="1"/>
    </xf>
    <xf numFmtId="0" fontId="68" fillId="4" borderId="55" xfId="0" applyFont="1" applyFill="1" applyBorder="1" applyAlignment="1">
      <alignment horizontal="center" vertical="center"/>
    </xf>
    <xf numFmtId="0" fontId="68" fillId="4" borderId="54" xfId="0" applyFont="1" applyFill="1" applyBorder="1" applyAlignment="1">
      <alignment horizontal="center" vertical="center"/>
    </xf>
    <xf numFmtId="0" fontId="68" fillId="4" borderId="46" xfId="0" applyFont="1" applyFill="1" applyBorder="1" applyAlignment="1">
      <alignment horizontal="center" vertical="center"/>
    </xf>
    <xf numFmtId="0" fontId="81" fillId="0" borderId="0" xfId="0" applyFont="1"/>
    <xf numFmtId="0" fontId="25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wrapText="1"/>
    </xf>
    <xf numFmtId="0" fontId="78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25" fillId="5" borderId="1" xfId="0" applyFont="1" applyFill="1" applyBorder="1" applyAlignment="1">
      <alignment horizontal="left" vertical="center"/>
    </xf>
    <xf numFmtId="0" fontId="72" fillId="4" borderId="0" xfId="0" applyFont="1" applyFill="1"/>
    <xf numFmtId="0" fontId="68" fillId="4" borderId="0" xfId="0" applyFont="1" applyFill="1"/>
    <xf numFmtId="0" fontId="73" fillId="4" borderId="0" xfId="0" applyFont="1" applyFill="1"/>
    <xf numFmtId="0" fontId="73" fillId="4" borderId="0" xfId="0" applyFont="1" applyFill="1" applyAlignment="1">
      <alignment wrapText="1"/>
    </xf>
    <xf numFmtId="0" fontId="68" fillId="6" borderId="0" xfId="0" applyFont="1" applyFill="1"/>
    <xf numFmtId="0" fontId="73" fillId="6" borderId="0" xfId="0" applyFont="1" applyFill="1"/>
    <xf numFmtId="0" fontId="69" fillId="6" borderId="0" xfId="0" applyFont="1" applyFill="1" applyAlignment="1">
      <alignment wrapText="1"/>
    </xf>
    <xf numFmtId="0" fontId="74" fillId="0" borderId="0" xfId="0" applyFont="1"/>
    <xf numFmtId="0" fontId="82" fillId="0" borderId="0" xfId="0" applyFont="1"/>
    <xf numFmtId="0" fontId="82" fillId="0" borderId="0" xfId="0" applyFont="1" applyAlignment="1">
      <alignment wrapText="1"/>
    </xf>
    <xf numFmtId="0" fontId="69" fillId="4" borderId="0" xfId="0" applyFont="1" applyFill="1"/>
    <xf numFmtId="0" fontId="20" fillId="5" borderId="64" xfId="0" applyFont="1" applyFill="1" applyBorder="1"/>
    <xf numFmtId="0" fontId="20" fillId="5" borderId="6" xfId="0" applyFont="1" applyFill="1" applyBorder="1" applyAlignment="1">
      <alignment horizontal="center"/>
    </xf>
    <xf numFmtId="0" fontId="20" fillId="5" borderId="21" xfId="0" applyFont="1" applyFill="1" applyBorder="1" applyAlignment="1">
      <alignment horizontal="center"/>
    </xf>
    <xf numFmtId="0" fontId="25" fillId="5" borderId="7" xfId="0" applyFont="1" applyFill="1" applyBorder="1"/>
    <xf numFmtId="0" fontId="0" fillId="5" borderId="8" xfId="0" applyFill="1" applyBorder="1" applyAlignment="1">
      <alignment horizontal="center"/>
    </xf>
    <xf numFmtId="0" fontId="78" fillId="5" borderId="7" xfId="0" applyFont="1" applyFill="1" applyBorder="1"/>
    <xf numFmtId="0" fontId="25" fillId="5" borderId="1" xfId="0" applyFont="1" applyFill="1" applyBorder="1"/>
    <xf numFmtId="0" fontId="25" fillId="5" borderId="30" xfId="0" applyFont="1" applyFill="1" applyBorder="1"/>
    <xf numFmtId="0" fontId="0" fillId="5" borderId="6" xfId="0" applyFill="1" applyBorder="1"/>
    <xf numFmtId="0" fontId="21" fillId="5" borderId="1" xfId="0" applyFont="1" applyFill="1" applyBorder="1" applyAlignment="1">
      <alignment horizontal="center"/>
    </xf>
    <xf numFmtId="0" fontId="25" fillId="5" borderId="6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vertical="center" wrapText="1"/>
    </xf>
    <xf numFmtId="0" fontId="78" fillId="0" borderId="0" xfId="0" applyFont="1"/>
    <xf numFmtId="0" fontId="63" fillId="5" borderId="31" xfId="0" applyFont="1" applyFill="1" applyBorder="1" applyAlignment="1">
      <alignment vertical="center" wrapText="1"/>
    </xf>
    <xf numFmtId="0" fontId="63" fillId="5" borderId="29" xfId="0" applyFont="1" applyFill="1" applyBorder="1" applyAlignment="1">
      <alignment horizontal="center" vertical="center" wrapText="1"/>
    </xf>
    <xf numFmtId="0" fontId="63" fillId="5" borderId="36" xfId="0" applyFont="1" applyFill="1" applyBorder="1" applyAlignment="1">
      <alignment horizontal="center" vertical="center" wrapText="1"/>
    </xf>
    <xf numFmtId="0" fontId="63" fillId="5" borderId="32" xfId="0" applyFont="1" applyFill="1" applyBorder="1" applyAlignment="1">
      <alignment vertical="center" wrapText="1"/>
    </xf>
    <xf numFmtId="4" fontId="63" fillId="5" borderId="27" xfId="0" applyNumberFormat="1" applyFont="1" applyFill="1" applyBorder="1" applyAlignment="1">
      <alignment horizontal="center" vertical="center" wrapText="1"/>
    </xf>
    <xf numFmtId="4" fontId="63" fillId="5" borderId="33" xfId="0" applyNumberFormat="1" applyFont="1" applyFill="1" applyBorder="1" applyAlignment="1">
      <alignment horizontal="center" vertical="center" wrapText="1"/>
    </xf>
    <xf numFmtId="0" fontId="63" fillId="5" borderId="27" xfId="0" applyFont="1" applyFill="1" applyBorder="1" applyAlignment="1">
      <alignment horizontal="center" vertical="center" wrapText="1"/>
    </xf>
    <xf numFmtId="0" fontId="63" fillId="5" borderId="33" xfId="0" applyFont="1" applyFill="1" applyBorder="1" applyAlignment="1">
      <alignment horizontal="center" vertical="center" wrapText="1"/>
    </xf>
    <xf numFmtId="0" fontId="63" fillId="5" borderId="34" xfId="0" applyFont="1" applyFill="1" applyBorder="1" applyAlignment="1">
      <alignment vertical="center" wrapText="1"/>
    </xf>
    <xf numFmtId="0" fontId="63" fillId="5" borderId="28" xfId="0" applyFont="1" applyFill="1" applyBorder="1" applyAlignment="1">
      <alignment horizontal="center" vertical="center" wrapText="1"/>
    </xf>
    <xf numFmtId="0" fontId="63" fillId="5" borderId="35" xfId="0" applyFont="1" applyFill="1" applyBorder="1" applyAlignment="1">
      <alignment horizontal="center" vertical="center" wrapText="1"/>
    </xf>
    <xf numFmtId="0" fontId="65" fillId="5" borderId="64" xfId="0" applyFont="1" applyFill="1" applyBorder="1" applyAlignment="1">
      <alignment vertical="center" wrapText="1"/>
    </xf>
    <xf numFmtId="0" fontId="65" fillId="5" borderId="7" xfId="0" applyFont="1" applyFill="1" applyBorder="1" applyAlignment="1">
      <alignment vertical="center" wrapText="1"/>
    </xf>
    <xf numFmtId="0" fontId="65" fillId="5" borderId="9" xfId="0" applyFont="1" applyFill="1" applyBorder="1" applyAlignment="1">
      <alignment vertical="center" wrapText="1"/>
    </xf>
    <xf numFmtId="0" fontId="70" fillId="6" borderId="0" xfId="2" applyFont="1" applyFill="1" applyAlignment="1">
      <alignment vertical="center" wrapText="1" shrinkToFit="1"/>
    </xf>
    <xf numFmtId="0" fontId="70" fillId="6" borderId="0" xfId="2" applyFont="1" applyFill="1" applyAlignment="1">
      <alignment vertical="center"/>
    </xf>
    <xf numFmtId="0" fontId="70" fillId="4" borderId="0" xfId="2" applyFont="1" applyFill="1" applyAlignment="1">
      <alignment vertical="center"/>
    </xf>
    <xf numFmtId="0" fontId="34" fillId="5" borderId="42" xfId="2" applyFont="1" applyFill="1" applyBorder="1" applyAlignment="1">
      <alignment horizontal="center" vertical="center" wrapText="1" shrinkToFit="1"/>
    </xf>
    <xf numFmtId="0" fontId="25" fillId="3" borderId="1" xfId="0" applyFont="1" applyFill="1" applyBorder="1" applyAlignment="1">
      <alignment horizontal="center"/>
    </xf>
    <xf numFmtId="0" fontId="25" fillId="3" borderId="30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15" fillId="0" borderId="0" xfId="2" applyFont="1"/>
    <xf numFmtId="0" fontId="91" fillId="9" borderId="71" xfId="0" applyFont="1" applyFill="1" applyBorder="1" applyAlignment="1">
      <alignment horizontal="center" vertical="center"/>
    </xf>
    <xf numFmtId="0" fontId="78" fillId="5" borderId="6" xfId="0" applyFont="1" applyFill="1" applyBorder="1"/>
    <xf numFmtId="0" fontId="78" fillId="5" borderId="1" xfId="0" applyFont="1" applyFill="1" applyBorder="1"/>
    <xf numFmtId="0" fontId="25" fillId="0" borderId="1" xfId="0" applyFont="1" applyBorder="1"/>
    <xf numFmtId="0" fontId="78" fillId="5" borderId="30" xfId="0" applyFont="1" applyFill="1" applyBorder="1"/>
    <xf numFmtId="0" fontId="0" fillId="0" borderId="1" xfId="0" applyBorder="1"/>
    <xf numFmtId="0" fontId="91" fillId="9" borderId="72" xfId="0" applyFont="1" applyFill="1" applyBorder="1" applyAlignment="1">
      <alignment horizontal="center" vertical="center"/>
    </xf>
    <xf numFmtId="0" fontId="25" fillId="5" borderId="73" xfId="0" applyFont="1" applyFill="1" applyBorder="1"/>
    <xf numFmtId="0" fontId="91" fillId="9" borderId="74" xfId="0" applyFont="1" applyFill="1" applyBorder="1" applyAlignment="1">
      <alignment horizontal="center" vertical="center"/>
    </xf>
    <xf numFmtId="0" fontId="91" fillId="9" borderId="0" xfId="0" applyFont="1" applyFill="1" applyAlignment="1">
      <alignment horizontal="center" vertical="center"/>
    </xf>
    <xf numFmtId="0" fontId="25" fillId="5" borderId="1" xfId="0" applyFont="1" applyFill="1" applyBorder="1" applyAlignment="1">
      <alignment horizontal="left"/>
    </xf>
    <xf numFmtId="0" fontId="25" fillId="5" borderId="30" xfId="0" applyFont="1" applyFill="1" applyBorder="1" applyAlignment="1">
      <alignment horizontal="left"/>
    </xf>
    <xf numFmtId="0" fontId="91" fillId="9" borderId="75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wrapText="1"/>
    </xf>
    <xf numFmtId="0" fontId="25" fillId="5" borderId="1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vertical="center" wrapText="1"/>
    </xf>
    <xf numFmtId="0" fontId="34" fillId="2" borderId="6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vertical="center" wrapText="1"/>
    </xf>
    <xf numFmtId="3" fontId="74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74" fillId="2" borderId="1" xfId="0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vertical="center" wrapText="1"/>
    </xf>
    <xf numFmtId="0" fontId="34" fillId="2" borderId="30" xfId="0" applyFont="1" applyFill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14" fillId="0" borderId="0" xfId="2" applyFont="1"/>
    <xf numFmtId="0" fontId="22" fillId="7" borderId="5" xfId="2" applyFill="1" applyBorder="1" applyAlignment="1">
      <alignment horizontal="center"/>
    </xf>
    <xf numFmtId="0" fontId="22" fillId="5" borderId="5" xfId="2" applyFill="1" applyBorder="1" applyAlignment="1">
      <alignment horizontal="center"/>
    </xf>
    <xf numFmtId="3" fontId="16" fillId="5" borderId="1" xfId="2" applyNumberFormat="1" applyFont="1" applyFill="1" applyBorder="1" applyAlignment="1">
      <alignment horizontal="center"/>
    </xf>
    <xf numFmtId="0" fontId="65" fillId="5" borderId="39" xfId="0" applyFont="1" applyFill="1" applyBorder="1" applyAlignment="1">
      <alignment horizontal="center" vertical="center" wrapText="1"/>
    </xf>
    <xf numFmtId="0" fontId="65" fillId="5" borderId="24" xfId="0" applyFont="1" applyFill="1" applyBorder="1" applyAlignment="1">
      <alignment horizontal="center" vertical="center" wrapText="1"/>
    </xf>
    <xf numFmtId="0" fontId="65" fillId="5" borderId="37" xfId="0" applyFont="1" applyFill="1" applyBorder="1" applyAlignment="1">
      <alignment horizontal="center" vertical="center" wrapText="1"/>
    </xf>
    <xf numFmtId="0" fontId="63" fillId="5" borderId="40" xfId="0" applyFont="1" applyFill="1" applyBorder="1" applyAlignment="1">
      <alignment horizontal="center" vertical="center" wrapText="1"/>
    </xf>
    <xf numFmtId="0" fontId="63" fillId="5" borderId="41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93" fillId="5" borderId="1" xfId="0" applyFont="1" applyFill="1" applyBorder="1" applyAlignment="1">
      <alignment horizontal="left" vertical="center" wrapText="1"/>
    </xf>
    <xf numFmtId="0" fontId="94" fillId="5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49" fontId="0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74" fillId="5" borderId="30" xfId="0" applyFont="1" applyFill="1" applyBorder="1" applyAlignment="1">
      <alignment horizontal="left" vertical="center" wrapText="1"/>
    </xf>
    <xf numFmtId="0" fontId="96" fillId="2" borderId="0" xfId="0" applyFont="1" applyFill="1"/>
    <xf numFmtId="0" fontId="97" fillId="2" borderId="1" xfId="0" applyFont="1" applyFill="1" applyBorder="1" applyAlignment="1">
      <alignment horizontal="center" vertical="center"/>
    </xf>
    <xf numFmtId="49" fontId="97" fillId="2" borderId="1" xfId="0" applyNumberFormat="1" applyFont="1" applyFill="1" applyBorder="1" applyAlignment="1">
      <alignment horizontal="center" vertical="center"/>
    </xf>
    <xf numFmtId="0" fontId="97" fillId="2" borderId="1" xfId="0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77" fillId="5" borderId="1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horizontal="left" vertical="center" wrapText="1"/>
    </xf>
    <xf numFmtId="0" fontId="49" fillId="0" borderId="0" xfId="6" applyFont="1"/>
    <xf numFmtId="0" fontId="30" fillId="0" borderId="0" xfId="6" applyFont="1" applyAlignment="1">
      <alignment wrapText="1"/>
    </xf>
    <xf numFmtId="0" fontId="50" fillId="0" borderId="0" xfId="6" applyFont="1" applyAlignment="1">
      <alignment textRotation="90" wrapText="1"/>
    </xf>
    <xf numFmtId="0" fontId="50" fillId="0" borderId="0" xfId="6" applyFont="1" applyAlignment="1">
      <alignment wrapText="1"/>
    </xf>
    <xf numFmtId="0" fontId="50" fillId="0" borderId="0" xfId="6" applyFont="1" applyAlignment="1">
      <alignment horizontal="center" wrapText="1"/>
    </xf>
    <xf numFmtId="49" fontId="51" fillId="0" borderId="0" xfId="6" applyNumberFormat="1" applyFont="1" applyAlignment="1">
      <alignment horizontal="center"/>
    </xf>
    <xf numFmtId="0" fontId="30" fillId="0" borderId="0" xfId="6" applyFont="1" applyAlignment="1">
      <alignment horizontal="center" vertical="center"/>
    </xf>
    <xf numFmtId="2" fontId="50" fillId="0" borderId="0" xfId="6" applyNumberFormat="1" applyFont="1" applyAlignment="1">
      <alignment horizontal="center" wrapText="1"/>
    </xf>
    <xf numFmtId="2" fontId="50" fillId="0" borderId="0" xfId="6" applyNumberFormat="1" applyFont="1" applyAlignment="1">
      <alignment horizontal="center"/>
    </xf>
    <xf numFmtId="0" fontId="47" fillId="0" borderId="0" xfId="6" applyFont="1"/>
    <xf numFmtId="0" fontId="46" fillId="0" borderId="0" xfId="6" applyFont="1"/>
    <xf numFmtId="0" fontId="45" fillId="0" borderId="0" xfId="6" applyFont="1" applyAlignment="1">
      <alignment vertical="top"/>
    </xf>
    <xf numFmtId="0" fontId="25" fillId="5" borderId="1" xfId="0" applyFont="1" applyFill="1" applyBorder="1" applyAlignment="1">
      <alignment horizontal="center"/>
    </xf>
    <xf numFmtId="3" fontId="11" fillId="5" borderId="1" xfId="2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34" fillId="5" borderId="0" xfId="2" applyFont="1" applyFill="1" applyAlignment="1">
      <alignment horizontal="center" vertical="center" wrapText="1" shrinkToFit="1"/>
    </xf>
    <xf numFmtId="0" fontId="61" fillId="5" borderId="79" xfId="0" applyFont="1" applyFill="1" applyBorder="1" applyAlignment="1">
      <alignment vertical="center" wrapText="1"/>
    </xf>
    <xf numFmtId="0" fontId="22" fillId="7" borderId="17" xfId="2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86" fillId="11" borderId="1" xfId="0" applyFont="1" applyFill="1" applyBorder="1" applyAlignment="1">
      <alignment horizontal="center" vertical="center"/>
    </xf>
    <xf numFmtId="0" fontId="61" fillId="5" borderId="81" xfId="0" applyFont="1" applyFill="1" applyBorder="1" applyAlignment="1">
      <alignment horizontal="center" vertical="center" wrapText="1"/>
    </xf>
    <xf numFmtId="0" fontId="61" fillId="7" borderId="81" xfId="0" applyFont="1" applyFill="1" applyBorder="1" applyAlignment="1">
      <alignment horizontal="center" vertical="center" wrapText="1"/>
    </xf>
    <xf numFmtId="3" fontId="10" fillId="5" borderId="1" xfId="2" applyNumberFormat="1" applyFont="1" applyFill="1" applyBorder="1" applyAlignment="1">
      <alignment horizontal="center"/>
    </xf>
    <xf numFmtId="3" fontId="16" fillId="3" borderId="6" xfId="2" applyNumberFormat="1" applyFont="1" applyFill="1" applyBorder="1" applyAlignment="1">
      <alignment horizontal="center"/>
    </xf>
    <xf numFmtId="3" fontId="10" fillId="3" borderId="1" xfId="2" applyNumberFormat="1" applyFont="1" applyFill="1" applyBorder="1" applyAlignment="1">
      <alignment horizontal="center"/>
    </xf>
    <xf numFmtId="0" fontId="61" fillId="3" borderId="80" xfId="0" applyFont="1" applyFill="1" applyBorder="1" applyAlignment="1">
      <alignment horizontal="center" vertical="center" wrapText="1"/>
    </xf>
    <xf numFmtId="3" fontId="10" fillId="3" borderId="6" xfId="2" applyNumberFormat="1" applyFont="1" applyFill="1" applyBorder="1" applyAlignment="1">
      <alignment horizontal="center"/>
    </xf>
    <xf numFmtId="0" fontId="25" fillId="10" borderId="0" xfId="0" applyFont="1" applyFill="1" applyAlignment="1">
      <alignment horizontal="center"/>
    </xf>
    <xf numFmtId="0" fontId="10" fillId="0" borderId="0" xfId="2" applyFont="1"/>
    <xf numFmtId="3" fontId="9" fillId="5" borderId="1" xfId="2" applyNumberFormat="1" applyFont="1" applyFill="1" applyBorder="1" applyAlignment="1">
      <alignment horizont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3" fillId="0" borderId="0" xfId="0" applyFont="1" applyAlignment="1">
      <alignment vertical="center"/>
    </xf>
    <xf numFmtId="0" fontId="0" fillId="12" borderId="0" xfId="0" applyFill="1"/>
    <xf numFmtId="0" fontId="104" fillId="12" borderId="0" xfId="0" applyFont="1" applyFill="1" applyAlignment="1">
      <alignment vertical="center"/>
    </xf>
    <xf numFmtId="0" fontId="0" fillId="13" borderId="0" xfId="0" applyFill="1"/>
    <xf numFmtId="0" fontId="104" fillId="13" borderId="0" xfId="0" applyFont="1" applyFill="1" applyAlignment="1">
      <alignment vertical="center"/>
    </xf>
    <xf numFmtId="0" fontId="0" fillId="14" borderId="0" xfId="0" applyFill="1"/>
    <xf numFmtId="0" fontId="104" fillId="14" borderId="0" xfId="0" applyFont="1" applyFill="1" applyAlignment="1">
      <alignment vertical="center"/>
    </xf>
    <xf numFmtId="0" fontId="105" fillId="0" borderId="0" xfId="0" applyFont="1"/>
    <xf numFmtId="0" fontId="105" fillId="0" borderId="78" xfId="0" applyFont="1" applyBorder="1" applyAlignment="1">
      <alignment horizontal="center" vertical="center" wrapText="1"/>
    </xf>
    <xf numFmtId="0" fontId="9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99" fillId="0" borderId="1" xfId="0" applyFont="1" applyBorder="1" applyAlignment="1">
      <alignment horizontal="center" vertical="center"/>
    </xf>
    <xf numFmtId="0" fontId="106" fillId="0" borderId="0" xfId="0" applyFont="1"/>
    <xf numFmtId="0" fontId="107" fillId="0" borderId="0" xfId="0" applyFont="1"/>
    <xf numFmtId="0" fontId="110" fillId="5" borderId="6" xfId="0" applyFont="1" applyFill="1" applyBorder="1" applyAlignment="1">
      <alignment horizontal="left" wrapText="1"/>
    </xf>
    <xf numFmtId="0" fontId="110" fillId="5" borderId="6" xfId="0" applyFont="1" applyFill="1" applyBorder="1" applyAlignment="1">
      <alignment horizontal="center" wrapText="1"/>
    </xf>
    <xf numFmtId="0" fontId="110" fillId="5" borderId="6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left" wrapText="1"/>
    </xf>
    <xf numFmtId="0" fontId="25" fillId="5" borderId="1" xfId="0" applyFont="1" applyFill="1" applyBorder="1" applyAlignment="1">
      <alignment horizontal="center" wrapText="1"/>
    </xf>
    <xf numFmtId="49" fontId="25" fillId="5" borderId="1" xfId="0" applyNumberFormat="1" applyFont="1" applyFill="1" applyBorder="1" applyAlignment="1">
      <alignment horizontal="center" wrapText="1"/>
    </xf>
    <xf numFmtId="0" fontId="25" fillId="5" borderId="30" xfId="0" applyFont="1" applyFill="1" applyBorder="1" applyAlignment="1">
      <alignment horizontal="left" wrapText="1"/>
    </xf>
    <xf numFmtId="0" fontId="25" fillId="5" borderId="30" xfId="0" applyFont="1" applyFill="1" applyBorder="1" applyAlignment="1">
      <alignment horizontal="center" wrapText="1"/>
    </xf>
    <xf numFmtId="0" fontId="25" fillId="5" borderId="30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34" fillId="0" borderId="0" xfId="0" applyFont="1"/>
    <xf numFmtId="0" fontId="65" fillId="5" borderId="4" xfId="0" applyFont="1" applyFill="1" applyBorder="1" applyAlignment="1">
      <alignment horizontal="center" vertical="center" wrapText="1"/>
    </xf>
    <xf numFmtId="0" fontId="65" fillId="5" borderId="5" xfId="0" applyFont="1" applyFill="1" applyBorder="1" applyAlignment="1">
      <alignment horizontal="center" vertical="center" wrapText="1"/>
    </xf>
    <xf numFmtId="0" fontId="65" fillId="5" borderId="38" xfId="0" applyFont="1" applyFill="1" applyBorder="1" applyAlignment="1">
      <alignment horizontal="center" vertical="center" wrapText="1"/>
    </xf>
    <xf numFmtId="0" fontId="74" fillId="5" borderId="1" xfId="0" applyFont="1" applyFill="1" applyBorder="1" applyAlignment="1">
      <alignment horizontal="left"/>
    </xf>
    <xf numFmtId="0" fontId="78" fillId="5" borderId="1" xfId="0" applyFont="1" applyFill="1" applyBorder="1" applyAlignment="1">
      <alignment horizontal="center"/>
    </xf>
    <xf numFmtId="0" fontId="78" fillId="5" borderId="1" xfId="0" applyFont="1" applyFill="1" applyBorder="1" applyAlignment="1">
      <alignment horizontal="center" wrapText="1"/>
    </xf>
    <xf numFmtId="0" fontId="116" fillId="5" borderId="2" xfId="0" applyFont="1" applyFill="1" applyBorder="1" applyAlignment="1">
      <alignment horizontal="left" vertical="center" wrapText="1"/>
    </xf>
    <xf numFmtId="0" fontId="117" fillId="5" borderId="2" xfId="0" applyFont="1" applyFill="1" applyBorder="1" applyAlignment="1">
      <alignment horizontal="left" vertical="center" wrapText="1"/>
    </xf>
    <xf numFmtId="0" fontId="118" fillId="5" borderId="2" xfId="0" applyFont="1" applyFill="1" applyBorder="1" applyAlignment="1">
      <alignment horizontal="left" vertical="center" wrapText="1"/>
    </xf>
    <xf numFmtId="0" fontId="119" fillId="5" borderId="2" xfId="0" applyFont="1" applyFill="1" applyBorder="1" applyAlignment="1">
      <alignment horizontal="left" vertical="center" wrapText="1"/>
    </xf>
    <xf numFmtId="0" fontId="25" fillId="3" borderId="0" xfId="0" applyFont="1" applyFill="1" applyAlignment="1">
      <alignment horizontal="center"/>
    </xf>
    <xf numFmtId="0" fontId="36" fillId="3" borderId="0" xfId="0" applyFont="1" applyFill="1" applyAlignment="1">
      <alignment horizontal="center" wrapText="1"/>
    </xf>
    <xf numFmtId="0" fontId="121" fillId="0" borderId="0" xfId="0" applyFont="1" applyAlignment="1">
      <alignment horizontal="center"/>
    </xf>
    <xf numFmtId="0" fontId="0" fillId="0" borderId="62" xfId="0" applyBorder="1"/>
    <xf numFmtId="0" fontId="120" fillId="3" borderId="62" xfId="0" applyFont="1" applyFill="1" applyBorder="1" applyAlignment="1">
      <alignment horizontal="center"/>
    </xf>
    <xf numFmtId="0" fontId="34" fillId="0" borderId="84" xfId="0" applyFont="1" applyBorder="1" applyAlignment="1">
      <alignment horizontal="center"/>
    </xf>
    <xf numFmtId="0" fontId="122" fillId="0" borderId="84" xfId="0" applyFont="1" applyBorder="1" applyAlignment="1">
      <alignment horizontal="center"/>
    </xf>
    <xf numFmtId="0" fontId="25" fillId="17" borderId="7" xfId="0" applyFont="1" applyFill="1" applyBorder="1"/>
    <xf numFmtId="0" fontId="25" fillId="17" borderId="5" xfId="0" applyFont="1" applyFill="1" applyBorder="1" applyAlignment="1">
      <alignment horizontal="center" vertical="center"/>
    </xf>
    <xf numFmtId="0" fontId="25" fillId="17" borderId="4" xfId="0" applyFont="1" applyFill="1" applyBorder="1" applyAlignment="1">
      <alignment horizontal="center" vertical="center"/>
    </xf>
    <xf numFmtId="0" fontId="25" fillId="17" borderId="1" xfId="0" applyFont="1" applyFill="1" applyBorder="1" applyAlignment="1">
      <alignment vertical="center"/>
    </xf>
    <xf numFmtId="0" fontId="25" fillId="17" borderId="1" xfId="0" applyFont="1" applyFill="1" applyBorder="1" applyAlignment="1">
      <alignment horizontal="center" vertical="center"/>
    </xf>
    <xf numFmtId="0" fontId="123" fillId="2" borderId="7" xfId="0" applyFont="1" applyFill="1" applyBorder="1"/>
    <xf numFmtId="3" fontId="25" fillId="2" borderId="1" xfId="0" applyNumberFormat="1" applyFont="1" applyFill="1" applyBorder="1" applyAlignment="1">
      <alignment horizontal="center" vertical="center"/>
    </xf>
    <xf numFmtId="3" fontId="25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5" fillId="17" borderId="4" xfId="0" applyFont="1" applyFill="1" applyBorder="1" applyAlignment="1">
      <alignment vertical="center"/>
    </xf>
    <xf numFmtId="0" fontId="0" fillId="17" borderId="1" xfId="0" applyFill="1" applyBorder="1" applyAlignment="1">
      <alignment horizontal="center"/>
    </xf>
    <xf numFmtId="0" fontId="123" fillId="0" borderId="7" xfId="0" applyFont="1" applyBorder="1"/>
    <xf numFmtId="0" fontId="25" fillId="0" borderId="1" xfId="0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32" fillId="0" borderId="11" xfId="0" applyFont="1" applyBorder="1"/>
    <xf numFmtId="0" fontId="5" fillId="3" borderId="1" xfId="0" applyFont="1" applyFill="1" applyBorder="1" applyAlignment="1">
      <alignment horizontal="center" vertical="center"/>
    </xf>
    <xf numFmtId="0" fontId="34" fillId="3" borderId="0" xfId="0" applyFont="1" applyFill="1" applyAlignment="1">
      <alignment vertical="center"/>
    </xf>
    <xf numFmtId="0" fontId="74" fillId="3" borderId="0" xfId="0" applyFont="1" applyFill="1" applyAlignment="1">
      <alignment vertical="center"/>
    </xf>
    <xf numFmtId="0" fontId="36" fillId="3" borderId="0" xfId="0" applyFont="1" applyFill="1"/>
    <xf numFmtId="0" fontId="32" fillId="3" borderId="0" xfId="0" applyFont="1" applyFill="1" applyAlignment="1">
      <alignment vertical="center"/>
    </xf>
    <xf numFmtId="0" fontId="122" fillId="0" borderId="0" xfId="0" applyFont="1"/>
    <xf numFmtId="0" fontId="4" fillId="5" borderId="1" xfId="0" applyFont="1" applyFill="1" applyBorder="1" applyAlignment="1">
      <alignment horizontal="center" vertical="center"/>
    </xf>
    <xf numFmtId="0" fontId="130" fillId="2" borderId="0" xfId="0" applyFont="1" applyFill="1"/>
    <xf numFmtId="0" fontId="34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31" fillId="0" borderId="0" xfId="0" applyFont="1"/>
    <xf numFmtId="0" fontId="129" fillId="5" borderId="6" xfId="0" applyFont="1" applyFill="1" applyBorder="1" applyAlignment="1">
      <alignment horizontal="left" vertical="center" wrapText="1"/>
    </xf>
    <xf numFmtId="0" fontId="129" fillId="5" borderId="1" xfId="0" applyFont="1" applyFill="1" applyBorder="1" applyAlignment="1">
      <alignment horizontal="left" vertical="center" wrapText="1"/>
    </xf>
    <xf numFmtId="0" fontId="95" fillId="2" borderId="1" xfId="0" applyFont="1" applyFill="1" applyBorder="1" applyAlignment="1">
      <alignment horizontal="left" vertical="center" wrapText="1"/>
    </xf>
    <xf numFmtId="0" fontId="48" fillId="5" borderId="6" xfId="0" applyFont="1" applyFill="1" applyBorder="1" applyAlignment="1">
      <alignment horizontal="center" vertical="center"/>
    </xf>
    <xf numFmtId="0" fontId="48" fillId="5" borderId="30" xfId="0" applyFont="1" applyFill="1" applyBorder="1" applyAlignment="1">
      <alignment horizontal="center" vertical="center"/>
    </xf>
    <xf numFmtId="0" fontId="48" fillId="2" borderId="6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29" fillId="5" borderId="0" xfId="0" applyFont="1" applyFill="1" applyAlignment="1">
      <alignment vertical="center" wrapText="1"/>
    </xf>
    <xf numFmtId="0" fontId="70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3" fontId="25" fillId="2" borderId="78" xfId="0" applyNumberFormat="1" applyFont="1" applyFill="1" applyBorder="1" applyAlignment="1">
      <alignment horizontal="center" vertical="center"/>
    </xf>
    <xf numFmtId="3" fontId="25" fillId="2" borderId="5" xfId="0" applyNumberFormat="1" applyFont="1" applyFill="1" applyBorder="1" applyAlignment="1">
      <alignment horizontal="center" vertical="center"/>
    </xf>
    <xf numFmtId="0" fontId="133" fillId="2" borderId="7" xfId="0" applyFont="1" applyFill="1" applyBorder="1"/>
    <xf numFmtId="0" fontId="29" fillId="0" borderId="0" xfId="0" applyFont="1"/>
    <xf numFmtId="0" fontId="0" fillId="2" borderId="0" xfId="0" applyFill="1" applyAlignment="1">
      <alignment horizontal="center"/>
    </xf>
    <xf numFmtId="0" fontId="25" fillId="2" borderId="0" xfId="0" applyFont="1" applyFill="1" applyAlignment="1">
      <alignment horizontal="left" vertical="center"/>
    </xf>
    <xf numFmtId="0" fontId="0" fillId="2" borderId="0" xfId="0" applyFill="1" applyAlignment="1">
      <alignment wrapText="1"/>
    </xf>
    <xf numFmtId="0" fontId="78" fillId="2" borderId="0" xfId="0" applyFont="1" applyFill="1" applyAlignment="1">
      <alignment horizontal="left" vertical="center"/>
    </xf>
    <xf numFmtId="0" fontId="46" fillId="5" borderId="1" xfId="0" applyFont="1" applyFill="1" applyBorder="1" applyAlignment="1">
      <alignment wrapText="1"/>
    </xf>
    <xf numFmtId="0" fontId="135" fillId="5" borderId="1" xfId="0" applyFont="1" applyFill="1" applyBorder="1" applyAlignment="1">
      <alignment wrapText="1"/>
    </xf>
    <xf numFmtId="0" fontId="25" fillId="3" borderId="1" xfId="0" applyFont="1" applyFill="1" applyBorder="1"/>
    <xf numFmtId="0" fontId="25" fillId="3" borderId="30" xfId="0" applyFont="1" applyFill="1" applyBorder="1"/>
    <xf numFmtId="0" fontId="117" fillId="5" borderId="85" xfId="0" applyFont="1" applyFill="1" applyBorder="1" applyAlignment="1">
      <alignment horizontal="left" vertical="center" wrapText="1"/>
    </xf>
    <xf numFmtId="0" fontId="115" fillId="3" borderId="13" xfId="0" applyFont="1" applyFill="1" applyBorder="1" applyAlignment="1">
      <alignment horizontal="left" vertical="center" wrapText="1"/>
    </xf>
    <xf numFmtId="0" fontId="115" fillId="3" borderId="41" xfId="0" applyFont="1" applyFill="1" applyBorder="1" applyAlignment="1">
      <alignment horizontal="left" vertical="center" wrapText="1"/>
    </xf>
    <xf numFmtId="0" fontId="36" fillId="0" borderId="0" xfId="0" applyFont="1"/>
    <xf numFmtId="0" fontId="2" fillId="5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6" fontId="2" fillId="5" borderId="1" xfId="0" applyNumberFormat="1" applyFont="1" applyFill="1" applyBorder="1" applyAlignment="1">
      <alignment horizontal="center" vertical="center"/>
    </xf>
    <xf numFmtId="0" fontId="93" fillId="5" borderId="30" xfId="0" applyFont="1" applyFill="1" applyBorder="1" applyAlignment="1">
      <alignment horizontal="left" vertical="center" wrapText="1"/>
    </xf>
    <xf numFmtId="0" fontId="7" fillId="5" borderId="3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49" fontId="1" fillId="5" borderId="30" xfId="0" applyNumberFormat="1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/>
    </xf>
    <xf numFmtId="0" fontId="25" fillId="18" borderId="6" xfId="0" applyFont="1" applyFill="1" applyBorder="1"/>
    <xf numFmtId="0" fontId="143" fillId="22" borderId="0" xfId="0" applyFont="1" applyFill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5" fillId="5" borderId="38" xfId="0" applyFont="1" applyFill="1" applyBorder="1" applyAlignment="1">
      <alignment horizontal="center" vertical="center"/>
    </xf>
    <xf numFmtId="0" fontId="62" fillId="21" borderId="22" xfId="0" applyFont="1" applyFill="1" applyBorder="1" applyAlignment="1">
      <alignment horizontal="center" vertical="center"/>
    </xf>
    <xf numFmtId="0" fontId="62" fillId="21" borderId="15" xfId="0" applyFont="1" applyFill="1" applyBorder="1" applyAlignment="1">
      <alignment horizontal="center" vertical="center"/>
    </xf>
    <xf numFmtId="0" fontId="62" fillId="21" borderId="30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72" fillId="4" borderId="0" xfId="0" applyFont="1" applyFill="1" applyAlignment="1">
      <alignment horizontal="center" vertical="center" wrapText="1"/>
    </xf>
    <xf numFmtId="0" fontId="72" fillId="6" borderId="0" xfId="0" applyFont="1" applyFill="1" applyAlignment="1">
      <alignment horizontal="center" vertical="center" wrapText="1"/>
    </xf>
    <xf numFmtId="0" fontId="25" fillId="5" borderId="14" xfId="0" applyFont="1" applyFill="1" applyBorder="1" applyAlignment="1">
      <alignment horizontal="center" vertical="center"/>
    </xf>
    <xf numFmtId="0" fontId="25" fillId="5" borderId="44" xfId="0" applyFont="1" applyFill="1" applyBorder="1" applyAlignment="1">
      <alignment horizontal="center" vertical="center"/>
    </xf>
    <xf numFmtId="0" fontId="80" fillId="21" borderId="18" xfId="0" applyFont="1" applyFill="1" applyBorder="1" applyAlignment="1">
      <alignment horizontal="center" vertical="center"/>
    </xf>
    <xf numFmtId="0" fontId="80" fillId="21" borderId="19" xfId="0" applyFont="1" applyFill="1" applyBorder="1" applyAlignment="1">
      <alignment horizontal="center" vertical="center"/>
    </xf>
    <xf numFmtId="0" fontId="62" fillId="21" borderId="4" xfId="0" applyFont="1" applyFill="1" applyBorder="1" applyAlignment="1">
      <alignment horizontal="center"/>
    </xf>
    <xf numFmtId="0" fontId="62" fillId="21" borderId="5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 vertical="center"/>
    </xf>
    <xf numFmtId="0" fontId="62" fillId="21" borderId="25" xfId="0" applyFont="1" applyFill="1" applyBorder="1" applyAlignment="1">
      <alignment horizontal="center" vertical="center"/>
    </xf>
    <xf numFmtId="0" fontId="62" fillId="21" borderId="5" xfId="0" applyFont="1" applyFill="1" applyBorder="1" applyAlignment="1">
      <alignment horizontal="center" vertical="center"/>
    </xf>
    <xf numFmtId="0" fontId="80" fillId="21" borderId="25" xfId="0" applyFont="1" applyFill="1" applyBorder="1" applyAlignment="1">
      <alignment horizontal="center" vertical="center" wrapText="1"/>
    </xf>
    <xf numFmtId="0" fontId="80" fillId="21" borderId="5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/>
    </xf>
    <xf numFmtId="0" fontId="62" fillId="21" borderId="1" xfId="0" applyFont="1" applyFill="1" applyBorder="1" applyAlignment="1">
      <alignment horizontal="center"/>
    </xf>
    <xf numFmtId="0" fontId="86" fillId="4" borderId="0" xfId="0" applyFont="1" applyFill="1" applyAlignment="1">
      <alignment horizontal="center" vertical="center" wrapText="1"/>
    </xf>
    <xf numFmtId="0" fontId="62" fillId="21" borderId="78" xfId="0" applyFont="1" applyFill="1" applyBorder="1" applyAlignment="1">
      <alignment horizontal="center"/>
    </xf>
    <xf numFmtId="0" fontId="62" fillId="3" borderId="20" xfId="0" applyFont="1" applyFill="1" applyBorder="1" applyAlignment="1">
      <alignment horizontal="center"/>
    </xf>
    <xf numFmtId="0" fontId="74" fillId="0" borderId="0" xfId="6" applyFont="1" applyAlignment="1">
      <alignment horizontal="center"/>
    </xf>
    <xf numFmtId="0" fontId="48" fillId="0" borderId="0" xfId="6" applyFont="1" applyAlignment="1">
      <alignment horizontal="center"/>
    </xf>
    <xf numFmtId="0" fontId="0" fillId="5" borderId="6" xfId="0" applyFill="1" applyBorder="1" applyAlignment="1">
      <alignment horizontal="center" vertical="center"/>
    </xf>
    <xf numFmtId="0" fontId="70" fillId="4" borderId="0" xfId="0" applyFont="1" applyFill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5" fillId="2" borderId="11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70" fillId="4" borderId="0" xfId="0" applyFont="1" applyFill="1" applyAlignment="1">
      <alignment horizontal="center" vertical="center"/>
    </xf>
    <xf numFmtId="0" fontId="141" fillId="2" borderId="11" xfId="0" applyFont="1" applyFill="1" applyBorder="1" applyAlignment="1">
      <alignment horizontal="left" vertical="center" wrapText="1"/>
    </xf>
    <xf numFmtId="0" fontId="141" fillId="2" borderId="0" xfId="0" applyFont="1" applyFill="1" applyAlignment="1">
      <alignment horizontal="left" vertical="center" wrapText="1"/>
    </xf>
    <xf numFmtId="0" fontId="131" fillId="0" borderId="11" xfId="0" applyFont="1" applyBorder="1" applyAlignment="1">
      <alignment horizontal="left" wrapText="1"/>
    </xf>
    <xf numFmtId="0" fontId="131" fillId="0" borderId="0" xfId="0" applyFont="1" applyAlignment="1">
      <alignment horizontal="left" wrapText="1"/>
    </xf>
    <xf numFmtId="2" fontId="72" fillId="6" borderId="50" xfId="0" applyNumberFormat="1" applyFont="1" applyFill="1" applyBorder="1" applyAlignment="1">
      <alignment horizontal="center" vertical="center" wrapText="1"/>
    </xf>
    <xf numFmtId="2" fontId="72" fillId="6" borderId="48" xfId="0" applyNumberFormat="1" applyFont="1" applyFill="1" applyBorder="1" applyAlignment="1">
      <alignment horizontal="center" vertical="center" wrapText="1"/>
    </xf>
    <xf numFmtId="2" fontId="72" fillId="6" borderId="49" xfId="0" applyNumberFormat="1" applyFont="1" applyFill="1" applyBorder="1" applyAlignment="1">
      <alignment horizontal="center" vertical="center" wrapText="1"/>
    </xf>
    <xf numFmtId="2" fontId="72" fillId="6" borderId="47" xfId="0" applyNumberFormat="1" applyFont="1" applyFill="1" applyBorder="1" applyAlignment="1">
      <alignment horizontal="center" vertical="center" wrapText="1"/>
    </xf>
    <xf numFmtId="0" fontId="70" fillId="4" borderId="61" xfId="0" applyFont="1" applyFill="1" applyBorder="1" applyAlignment="1">
      <alignment horizontal="center" vertical="center"/>
    </xf>
    <xf numFmtId="0" fontId="70" fillId="4" borderId="62" xfId="0" applyFont="1" applyFill="1" applyBorder="1" applyAlignment="1">
      <alignment horizontal="center" vertical="center"/>
    </xf>
    <xf numFmtId="0" fontId="70" fillId="4" borderId="56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 wrapText="1"/>
    </xf>
    <xf numFmtId="0" fontId="38" fillId="5" borderId="0" xfId="0" applyFont="1" applyFill="1" applyAlignment="1">
      <alignment horizontal="center" vertical="center" wrapText="1"/>
    </xf>
    <xf numFmtId="2" fontId="72" fillId="6" borderId="57" xfId="0" applyNumberFormat="1" applyFont="1" applyFill="1" applyBorder="1" applyAlignment="1">
      <alignment horizontal="center" vertical="center" wrapText="1"/>
    </xf>
    <xf numFmtId="0" fontId="73" fillId="6" borderId="45" xfId="0" applyFont="1" applyFill="1" applyBorder="1" applyAlignment="1">
      <alignment horizontal="center" vertical="center" wrapText="1"/>
    </xf>
    <xf numFmtId="2" fontId="72" fillId="6" borderId="58" xfId="0" applyNumberFormat="1" applyFont="1" applyFill="1" applyBorder="1" applyAlignment="1">
      <alignment horizontal="center" vertical="center" wrapText="1"/>
    </xf>
    <xf numFmtId="0" fontId="73" fillId="6" borderId="43" xfId="0" applyFont="1" applyFill="1" applyBorder="1" applyAlignment="1">
      <alignment horizontal="center" vertical="center"/>
    </xf>
    <xf numFmtId="0" fontId="73" fillId="6" borderId="63" xfId="0" applyFont="1" applyFill="1" applyBorder="1" applyAlignment="1">
      <alignment horizontal="center" vertical="center"/>
    </xf>
    <xf numFmtId="2" fontId="72" fillId="6" borderId="59" xfId="0" applyNumberFormat="1" applyFont="1" applyFill="1" applyBorder="1" applyAlignment="1">
      <alignment horizontal="center" vertical="center" wrapText="1"/>
    </xf>
    <xf numFmtId="0" fontId="73" fillId="6" borderId="45" xfId="0" applyFont="1" applyFill="1" applyBorder="1" applyAlignment="1">
      <alignment horizontal="center" vertical="center"/>
    </xf>
    <xf numFmtId="0" fontId="92" fillId="0" borderId="0" xfId="0" applyFont="1" applyAlignment="1">
      <alignment horizontal="left" wrapText="1"/>
    </xf>
    <xf numFmtId="0" fontId="75" fillId="10" borderId="0" xfId="0" applyFont="1" applyFill="1" applyAlignment="1">
      <alignment horizontal="left" wrapText="1"/>
    </xf>
    <xf numFmtId="0" fontId="76" fillId="7" borderId="0" xfId="0" applyFont="1" applyFill="1" applyAlignment="1">
      <alignment horizontal="center" vertical="center" wrapText="1"/>
    </xf>
    <xf numFmtId="0" fontId="92" fillId="0" borderId="0" xfId="0" applyFont="1" applyAlignment="1">
      <alignment vertical="distributed" wrapText="1"/>
    </xf>
    <xf numFmtId="0" fontId="0" fillId="5" borderId="4" xfId="0" applyFill="1" applyBorder="1" applyAlignment="1">
      <alignment horizontal="center" vertical="center"/>
    </xf>
    <xf numFmtId="0" fontId="0" fillId="5" borderId="7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0" fillId="20" borderId="4" xfId="0" applyFont="1" applyFill="1" applyBorder="1" applyAlignment="1">
      <alignment horizontal="center" vertical="center" wrapText="1"/>
    </xf>
    <xf numFmtId="0" fontId="70" fillId="20" borderId="78" xfId="0" applyFont="1" applyFill="1" applyBorder="1" applyAlignment="1">
      <alignment horizontal="center" vertical="center" wrapText="1"/>
    </xf>
    <xf numFmtId="0" fontId="70" fillId="20" borderId="5" xfId="0" applyFont="1" applyFill="1" applyBorder="1" applyAlignment="1">
      <alignment horizontal="center" vertical="center" wrapText="1"/>
    </xf>
    <xf numFmtId="0" fontId="139" fillId="0" borderId="0" xfId="0" applyFont="1" applyAlignment="1">
      <alignment horizontal="left" vertical="top" wrapText="1"/>
    </xf>
    <xf numFmtId="0" fontId="66" fillId="0" borderId="0" xfId="2" applyFont="1" applyAlignment="1">
      <alignment horizontal="left" vertical="center" wrapText="1"/>
    </xf>
    <xf numFmtId="0" fontId="70" fillId="4" borderId="1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70" fillId="6" borderId="0" xfId="0" applyFont="1" applyFill="1" applyAlignment="1">
      <alignment horizontal="center" vertical="center" wrapText="1"/>
    </xf>
    <xf numFmtId="0" fontId="70" fillId="4" borderId="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5" fillId="0" borderId="11" xfId="0" applyFont="1" applyBorder="1" applyAlignment="1">
      <alignment horizontal="left" wrapText="1"/>
    </xf>
    <xf numFmtId="0" fontId="25" fillId="0" borderId="0" xfId="0" applyFont="1" applyAlignment="1">
      <alignment horizontal="left"/>
    </xf>
    <xf numFmtId="0" fontId="25" fillId="2" borderId="11" xfId="0" applyFont="1" applyFill="1" applyBorder="1" applyAlignment="1">
      <alignment horizontal="left" wrapText="1"/>
    </xf>
    <xf numFmtId="0" fontId="25" fillId="2" borderId="0" xfId="0" applyFont="1" applyFill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0" fillId="16" borderId="1" xfId="0" applyFont="1" applyFill="1" applyBorder="1" applyAlignment="1">
      <alignment horizontal="center" vertical="center"/>
    </xf>
    <xf numFmtId="0" fontId="29" fillId="10" borderId="0" xfId="0" applyFont="1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70" fillId="16" borderId="11" xfId="0" applyFont="1" applyFill="1" applyBorder="1" applyAlignment="1">
      <alignment horizontal="center" vertical="center" wrapText="1"/>
    </xf>
    <xf numFmtId="0" fontId="70" fillId="16" borderId="0" xfId="0" applyFont="1" applyFill="1" applyAlignment="1">
      <alignment horizontal="center" vertical="center" wrapText="1"/>
    </xf>
    <xf numFmtId="0" fontId="70" fillId="16" borderId="44" xfId="0" applyFont="1" applyFill="1" applyBorder="1" applyAlignment="1">
      <alignment horizontal="center" vertical="center" wrapText="1"/>
    </xf>
    <xf numFmtId="0" fontId="68" fillId="16" borderId="1" xfId="0" applyFont="1" applyFill="1" applyBorder="1" applyAlignment="1">
      <alignment horizontal="center" vertical="center"/>
    </xf>
    <xf numFmtId="0" fontId="86" fillId="4" borderId="0" xfId="0" applyFont="1" applyFill="1" applyAlignment="1">
      <alignment horizontal="center" vertical="center"/>
    </xf>
    <xf numFmtId="0" fontId="72" fillId="4" borderId="0" xfId="0" applyFont="1" applyFill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58" fillId="0" borderId="0" xfId="0" applyFont="1" applyAlignment="1">
      <alignment horizontal="left"/>
    </xf>
    <xf numFmtId="0" fontId="57" fillId="0" borderId="0" xfId="0" applyFont="1" applyAlignment="1">
      <alignment wrapText="1"/>
    </xf>
    <xf numFmtId="0" fontId="29" fillId="19" borderId="0" xfId="0" applyFont="1" applyFill="1" applyAlignment="1">
      <alignment horizontal="center" vertical="center"/>
    </xf>
    <xf numFmtId="0" fontId="29" fillId="5" borderId="1" xfId="0" applyFont="1" applyFill="1" applyBorder="1" applyAlignment="1">
      <alignment horizontal="center" vertical="center" wrapText="1"/>
    </xf>
    <xf numFmtId="3" fontId="25" fillId="2" borderId="4" xfId="0" applyNumberFormat="1" applyFont="1" applyFill="1" applyBorder="1" applyAlignment="1">
      <alignment horizontal="center" vertical="center"/>
    </xf>
    <xf numFmtId="3" fontId="25" fillId="2" borderId="78" xfId="0" applyNumberFormat="1" applyFont="1" applyFill="1" applyBorder="1" applyAlignment="1">
      <alignment horizontal="center" vertical="center"/>
    </xf>
    <xf numFmtId="3" fontId="25" fillId="2" borderId="5" xfId="0" applyNumberFormat="1" applyFont="1" applyFill="1" applyBorder="1" applyAlignment="1">
      <alignment horizontal="center" vertical="center"/>
    </xf>
    <xf numFmtId="0" fontId="84" fillId="4" borderId="0" xfId="0" applyFont="1" applyFill="1" applyAlignment="1">
      <alignment horizontal="center" vertical="center" wrapText="1"/>
    </xf>
    <xf numFmtId="0" fontId="84" fillId="4" borderId="13" xfId="0" applyFont="1" applyFill="1" applyBorder="1" applyAlignment="1">
      <alignment horizontal="center" vertical="center" wrapText="1"/>
    </xf>
    <xf numFmtId="0" fontId="84" fillId="4" borderId="90" xfId="0" applyFont="1" applyFill="1" applyBorder="1" applyAlignment="1">
      <alignment horizontal="center" vertical="center" wrapText="1"/>
    </xf>
    <xf numFmtId="0" fontId="84" fillId="4" borderId="12" xfId="0" applyFont="1" applyFill="1" applyBorder="1" applyAlignment="1">
      <alignment horizontal="center" vertical="center" wrapText="1"/>
    </xf>
    <xf numFmtId="0" fontId="108" fillId="0" borderId="0" xfId="0" applyFont="1" applyAlignment="1">
      <alignment horizontal="left" vertical="distributed" wrapText="1"/>
    </xf>
    <xf numFmtId="0" fontId="90" fillId="15" borderId="13" xfId="0" applyFont="1" applyFill="1" applyBorder="1" applyAlignment="1">
      <alignment horizontal="center" vertical="center" wrapText="1"/>
    </xf>
    <xf numFmtId="0" fontId="90" fillId="15" borderId="90" xfId="0" applyFont="1" applyFill="1" applyBorder="1" applyAlignment="1">
      <alignment horizontal="center" vertical="center" wrapText="1"/>
    </xf>
    <xf numFmtId="0" fontId="90" fillId="15" borderId="12" xfId="0" applyFont="1" applyFill="1" applyBorder="1" applyAlignment="1">
      <alignment horizontal="center" vertical="center" wrapText="1"/>
    </xf>
    <xf numFmtId="0" fontId="72" fillId="6" borderId="67" xfId="0" applyFont="1" applyFill="1" applyBorder="1" applyAlignment="1">
      <alignment horizontal="center" vertical="center" wrapText="1"/>
    </xf>
    <xf numFmtId="0" fontId="68" fillId="6" borderId="68" xfId="0" applyFont="1" applyFill="1" applyBorder="1" applyAlignment="1">
      <alignment horizontal="center" vertical="center" wrapText="1"/>
    </xf>
    <xf numFmtId="0" fontId="68" fillId="6" borderId="69" xfId="0" applyFont="1" applyFill="1" applyBorder="1" applyAlignment="1">
      <alignment horizontal="center" vertical="center" wrapText="1"/>
    </xf>
    <xf numFmtId="0" fontId="69" fillId="6" borderId="10" xfId="0" applyFont="1" applyFill="1" applyBorder="1" applyAlignment="1">
      <alignment horizontal="center" vertical="center" wrapText="1"/>
    </xf>
    <xf numFmtId="0" fontId="69" fillId="6" borderId="70" xfId="0" applyFont="1" applyFill="1" applyBorder="1" applyAlignment="1">
      <alignment horizontal="center" vertical="center" wrapText="1"/>
    </xf>
    <xf numFmtId="0" fontId="69" fillId="6" borderId="3" xfId="0" applyFont="1" applyFill="1" applyBorder="1" applyAlignment="1">
      <alignment horizontal="center" vertical="center" wrapText="1"/>
    </xf>
    <xf numFmtId="0" fontId="72" fillId="8" borderId="0" xfId="0" applyFont="1" applyFill="1" applyAlignment="1">
      <alignment horizontal="center" vertical="center" wrapText="1"/>
    </xf>
    <xf numFmtId="0" fontId="68" fillId="6" borderId="66" xfId="0" applyFont="1" applyFill="1" applyBorder="1" applyAlignment="1">
      <alignment horizontal="center" vertical="center" wrapText="1"/>
    </xf>
    <xf numFmtId="0" fontId="68" fillId="6" borderId="2" xfId="0" applyFont="1" applyFill="1" applyBorder="1" applyAlignment="1">
      <alignment horizontal="center" vertical="center" wrapText="1"/>
    </xf>
    <xf numFmtId="0" fontId="137" fillId="10" borderId="0" xfId="0" applyFont="1" applyFill="1" applyAlignment="1">
      <alignment horizontal="center"/>
    </xf>
    <xf numFmtId="0" fontId="138" fillId="10" borderId="0" xfId="0" applyFont="1" applyFill="1" applyAlignment="1">
      <alignment horizontal="center"/>
    </xf>
    <xf numFmtId="0" fontId="87" fillId="4" borderId="0" xfId="0" applyFont="1" applyFill="1" applyAlignment="1">
      <alignment horizontal="center" vertical="center" wrapText="1"/>
    </xf>
    <xf numFmtId="0" fontId="60" fillId="5" borderId="40" xfId="0" applyFont="1" applyFill="1" applyBorder="1" applyAlignment="1">
      <alignment horizontal="center" vertical="center" wrapText="1"/>
    </xf>
    <xf numFmtId="0" fontId="60" fillId="5" borderId="41" xfId="0" applyFont="1" applyFill="1" applyBorder="1" applyAlignment="1">
      <alignment horizontal="center" vertical="center" wrapText="1"/>
    </xf>
    <xf numFmtId="0" fontId="60" fillId="5" borderId="11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 wrapText="1"/>
    </xf>
    <xf numFmtId="0" fontId="60" fillId="5" borderId="76" xfId="0" applyFont="1" applyFill="1" applyBorder="1" applyAlignment="1">
      <alignment horizontal="center" vertical="center" wrapText="1"/>
    </xf>
    <xf numFmtId="0" fontId="60" fillId="5" borderId="26" xfId="0" applyFont="1" applyFill="1" applyBorder="1" applyAlignment="1">
      <alignment horizontal="center" vertical="center" wrapText="1"/>
    </xf>
    <xf numFmtId="0" fontId="63" fillId="5" borderId="11" xfId="0" applyFont="1" applyFill="1" applyBorder="1" applyAlignment="1">
      <alignment horizontal="center" vertical="center" wrapText="1"/>
    </xf>
    <xf numFmtId="0" fontId="63" fillId="5" borderId="44" xfId="0" applyFont="1" applyFill="1" applyBorder="1" applyAlignment="1">
      <alignment horizontal="center" vertical="center" wrapText="1"/>
    </xf>
    <xf numFmtId="0" fontId="63" fillId="5" borderId="76" xfId="0" applyFont="1" applyFill="1" applyBorder="1" applyAlignment="1">
      <alignment horizontal="center" vertical="center" wrapText="1"/>
    </xf>
    <xf numFmtId="0" fontId="63" fillId="5" borderId="26" xfId="0" applyFont="1" applyFill="1" applyBorder="1" applyAlignment="1">
      <alignment horizontal="center" vertical="center" wrapText="1"/>
    </xf>
    <xf numFmtId="0" fontId="63" fillId="5" borderId="77" xfId="0" applyFont="1" applyFill="1" applyBorder="1" applyAlignment="1">
      <alignment horizontal="center" vertical="center" wrapText="1"/>
    </xf>
    <xf numFmtId="0" fontId="63" fillId="5" borderId="3" xfId="0" applyFont="1" applyFill="1" applyBorder="1" applyAlignment="1">
      <alignment horizontal="center" vertical="center" wrapText="1"/>
    </xf>
    <xf numFmtId="3" fontId="60" fillId="5" borderId="13" xfId="0" applyNumberFormat="1" applyFont="1" applyFill="1" applyBorder="1" applyAlignment="1">
      <alignment horizontal="center" vertical="center" wrapText="1"/>
    </xf>
    <xf numFmtId="0" fontId="60" fillId="5" borderId="12" xfId="0" applyFont="1" applyFill="1" applyBorder="1" applyAlignment="1">
      <alignment horizontal="center" vertical="center" wrapText="1"/>
    </xf>
    <xf numFmtId="0" fontId="60" fillId="5" borderId="13" xfId="0" applyFont="1" applyFill="1" applyBorder="1" applyAlignment="1">
      <alignment horizontal="center" vertical="center" wrapText="1"/>
    </xf>
    <xf numFmtId="3" fontId="114" fillId="5" borderId="13" xfId="0" applyNumberFormat="1" applyFont="1" applyFill="1" applyBorder="1" applyAlignment="1">
      <alignment horizontal="center" vertical="center" wrapText="1"/>
    </xf>
    <xf numFmtId="0" fontId="114" fillId="5" borderId="12" xfId="0" applyFont="1" applyFill="1" applyBorder="1" applyAlignment="1">
      <alignment horizontal="center" vertical="center" wrapText="1"/>
    </xf>
    <xf numFmtId="3" fontId="115" fillId="5" borderId="13" xfId="0" applyNumberFormat="1" applyFont="1" applyFill="1" applyBorder="1" applyAlignment="1">
      <alignment horizontal="center" vertical="center" wrapText="1"/>
    </xf>
    <xf numFmtId="0" fontId="115" fillId="5" borderId="12" xfId="0" applyFont="1" applyFill="1" applyBorder="1" applyAlignment="1">
      <alignment horizontal="center" vertical="center" wrapText="1"/>
    </xf>
    <xf numFmtId="0" fontId="64" fillId="5" borderId="22" xfId="0" applyFont="1" applyFill="1" applyBorder="1" applyAlignment="1">
      <alignment horizontal="center" vertical="center" wrapText="1"/>
    </xf>
    <xf numFmtId="0" fontId="64" fillId="5" borderId="20" xfId="0" applyFont="1" applyFill="1" applyBorder="1" applyAlignment="1">
      <alignment horizontal="center" vertical="center" wrapText="1"/>
    </xf>
    <xf numFmtId="0" fontId="64" fillId="5" borderId="23" xfId="0" applyFont="1" applyFill="1" applyBorder="1" applyAlignment="1">
      <alignment horizontal="center" vertical="center" wrapText="1"/>
    </xf>
    <xf numFmtId="0" fontId="65" fillId="5" borderId="16" xfId="0" applyFont="1" applyFill="1" applyBorder="1" applyAlignment="1">
      <alignment horizontal="center" vertical="center" wrapText="1"/>
    </xf>
    <xf numFmtId="0" fontId="65" fillId="5" borderId="17" xfId="0" applyFont="1" applyFill="1" applyBorder="1" applyAlignment="1">
      <alignment horizontal="center" vertical="center" wrapText="1"/>
    </xf>
    <xf numFmtId="0" fontId="65" fillId="5" borderId="65" xfId="0" applyFont="1" applyFill="1" applyBorder="1" applyAlignment="1">
      <alignment horizontal="center" vertical="center" wrapText="1"/>
    </xf>
    <xf numFmtId="0" fontId="65" fillId="5" borderId="4" xfId="0" applyFont="1" applyFill="1" applyBorder="1" applyAlignment="1">
      <alignment horizontal="center" vertical="center" wrapText="1"/>
    </xf>
    <xf numFmtId="0" fontId="65" fillId="5" borderId="5" xfId="0" applyFont="1" applyFill="1" applyBorder="1" applyAlignment="1">
      <alignment horizontal="center" vertical="center" wrapText="1"/>
    </xf>
    <xf numFmtId="0" fontId="65" fillId="5" borderId="38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distributed" wrapText="1"/>
    </xf>
    <xf numFmtId="0" fontId="54" fillId="0" borderId="10" xfId="0" applyFont="1" applyBorder="1" applyAlignment="1">
      <alignment vertical="center" wrapText="1"/>
    </xf>
    <xf numFmtId="0" fontId="54" fillId="0" borderId="70" xfId="0" applyFont="1" applyBorder="1" applyAlignment="1">
      <alignment vertical="center" wrapText="1"/>
    </xf>
    <xf numFmtId="0" fontId="54" fillId="0" borderId="3" xfId="0" applyFont="1" applyBorder="1" applyAlignment="1">
      <alignment vertical="center" wrapText="1"/>
    </xf>
    <xf numFmtId="0" fontId="6" fillId="0" borderId="0" xfId="0" applyFont="1" applyAlignment="1">
      <alignment horizontal="left" vertical="distributed" wrapText="1"/>
    </xf>
    <xf numFmtId="3" fontId="60" fillId="5" borderId="67" xfId="0" applyNumberFormat="1" applyFont="1" applyFill="1" applyBorder="1" applyAlignment="1">
      <alignment horizontal="center" vertical="center" wrapText="1"/>
    </xf>
    <xf numFmtId="0" fontId="60" fillId="5" borderId="69" xfId="0" applyFont="1" applyFill="1" applyBorder="1" applyAlignment="1">
      <alignment horizontal="center" vertical="center" wrapText="1"/>
    </xf>
    <xf numFmtId="0" fontId="136" fillId="3" borderId="86" xfId="0" applyFont="1" applyFill="1" applyBorder="1" applyAlignment="1">
      <alignment horizontal="center"/>
    </xf>
    <xf numFmtId="0" fontId="136" fillId="3" borderId="87" xfId="0" applyFont="1" applyFill="1" applyBorder="1" applyAlignment="1">
      <alignment horizontal="center"/>
    </xf>
    <xf numFmtId="0" fontId="136" fillId="3" borderId="88" xfId="0" applyFont="1" applyFill="1" applyBorder="1" applyAlignment="1">
      <alignment horizontal="center"/>
    </xf>
    <xf numFmtId="0" fontId="136" fillId="3" borderId="89" xfId="0" applyFont="1" applyFill="1" applyBorder="1" applyAlignment="1">
      <alignment horizontal="center"/>
    </xf>
    <xf numFmtId="0" fontId="136" fillId="3" borderId="12" xfId="0" applyFont="1" applyFill="1" applyBorder="1" applyAlignment="1">
      <alignment horizont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left" vertical="distributed" wrapText="1"/>
    </xf>
    <xf numFmtId="0" fontId="70" fillId="4" borderId="62" xfId="0" applyFont="1" applyFill="1" applyBorder="1" applyAlignment="1">
      <alignment horizontal="center" wrapText="1"/>
    </xf>
    <xf numFmtId="0" fontId="86" fillId="4" borderId="0" xfId="2" applyFont="1" applyFill="1" applyAlignment="1">
      <alignment horizontal="center" vertical="center" wrapText="1"/>
    </xf>
    <xf numFmtId="0" fontId="70" fillId="6" borderId="0" xfId="2" applyFont="1" applyFill="1" applyAlignment="1">
      <alignment horizontal="center" vertical="center" wrapText="1"/>
    </xf>
    <xf numFmtId="0" fontId="29" fillId="5" borderId="4" xfId="2" applyFont="1" applyFill="1" applyBorder="1" applyAlignment="1">
      <alignment horizontal="center" vertical="center" wrapText="1" shrinkToFit="1"/>
    </xf>
    <xf numFmtId="0" fontId="29" fillId="5" borderId="78" xfId="2" applyFont="1" applyFill="1" applyBorder="1" applyAlignment="1">
      <alignment horizontal="center" vertical="center" wrapText="1" shrinkToFit="1"/>
    </xf>
    <xf numFmtId="0" fontId="29" fillId="5" borderId="5" xfId="2" applyFont="1" applyFill="1" applyBorder="1" applyAlignment="1">
      <alignment horizontal="center" vertical="center" wrapText="1" shrinkToFit="1"/>
    </xf>
    <xf numFmtId="0" fontId="29" fillId="3" borderId="82" xfId="0" applyFont="1" applyFill="1" applyBorder="1" applyAlignment="1">
      <alignment horizontal="center" vertical="center"/>
    </xf>
    <xf numFmtId="0" fontId="99" fillId="0" borderId="15" xfId="0" applyFont="1" applyBorder="1" applyAlignment="1">
      <alignment horizontal="center" vertical="center" wrapText="1"/>
    </xf>
    <xf numFmtId="0" fontId="99" fillId="0" borderId="17" xfId="0" applyFont="1" applyBorder="1" applyAlignment="1">
      <alignment horizontal="center" vertical="center" wrapText="1"/>
    </xf>
    <xf numFmtId="0" fontId="70" fillId="6" borderId="0" xfId="7" applyFont="1" applyFill="1" applyAlignment="1">
      <alignment horizontal="center" vertical="center" wrapText="1"/>
    </xf>
    <xf numFmtId="0" fontId="88" fillId="4" borderId="0" xfId="7" applyFont="1" applyFill="1" applyAlignment="1">
      <alignment horizontal="center" vertical="center" wrapText="1"/>
    </xf>
    <xf numFmtId="0" fontId="86" fillId="4" borderId="0" xfId="7" applyFont="1" applyFill="1" applyAlignment="1">
      <alignment horizontal="center" vertical="center" wrapText="1"/>
    </xf>
    <xf numFmtId="0" fontId="102" fillId="14" borderId="78" xfId="0" applyFont="1" applyFill="1" applyBorder="1" applyAlignment="1">
      <alignment horizontal="center"/>
    </xf>
    <xf numFmtId="0" fontId="102" fillId="14" borderId="5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 textRotation="90"/>
    </xf>
    <xf numFmtId="0" fontId="0" fillId="0" borderId="4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2" fillId="0" borderId="4" xfId="0" applyFont="1" applyBorder="1" applyAlignment="1">
      <alignment horizontal="center"/>
    </xf>
    <xf numFmtId="0" fontId="102" fillId="0" borderId="78" xfId="0" applyFont="1" applyBorder="1" applyAlignment="1">
      <alignment horizontal="center"/>
    </xf>
    <xf numFmtId="0" fontId="102" fillId="0" borderId="5" xfId="0" applyFont="1" applyBorder="1" applyAlignment="1">
      <alignment horizontal="center"/>
    </xf>
    <xf numFmtId="0" fontId="99" fillId="0" borderId="4" xfId="0" applyFont="1" applyBorder="1" applyAlignment="1">
      <alignment horizontal="center" vertical="center" wrapText="1"/>
    </xf>
    <xf numFmtId="0" fontId="99" fillId="0" borderId="5" xfId="0" applyFont="1" applyBorder="1" applyAlignment="1">
      <alignment horizontal="center" vertical="center" wrapText="1"/>
    </xf>
    <xf numFmtId="0" fontId="99" fillId="0" borderId="20" xfId="0" applyFont="1" applyBorder="1" applyAlignment="1">
      <alignment vertical="center"/>
    </xf>
    <xf numFmtId="0" fontId="99" fillId="0" borderId="82" xfId="0" applyFont="1" applyBorder="1" applyAlignment="1">
      <alignment vertical="center"/>
    </xf>
    <xf numFmtId="0" fontId="99" fillId="0" borderId="20" xfId="0" applyFont="1" applyBorder="1" applyAlignment="1">
      <alignment horizontal="center" vertical="center" wrapText="1"/>
    </xf>
    <xf numFmtId="0" fontId="99" fillId="0" borderId="82" xfId="0" applyFont="1" applyBorder="1" applyAlignment="1">
      <alignment horizontal="center" vertical="center" wrapText="1"/>
    </xf>
    <xf numFmtId="0" fontId="99" fillId="0" borderId="83" xfId="0" applyFont="1" applyBorder="1" applyAlignment="1">
      <alignment horizontal="center" vertical="center" wrapText="1"/>
    </xf>
    <xf numFmtId="0" fontId="99" fillId="0" borderId="16" xfId="0" applyFont="1" applyBorder="1" applyAlignment="1">
      <alignment horizontal="center" vertical="center" wrapText="1"/>
    </xf>
  </cellXfs>
  <cellStyles count="8">
    <cellStyle name="Обычный" xfId="0" builtinId="0"/>
    <cellStyle name="Обычный 2" xfId="2" xr:uid="{00000000-0005-0000-0000-000001000000}"/>
    <cellStyle name="Обычный 2 2" xfId="7" xr:uid="{00000000-0005-0000-0000-000002000000}"/>
    <cellStyle name="Обычный 3" xfId="3" xr:uid="{00000000-0005-0000-0000-000003000000}"/>
    <cellStyle name="Обычный 3 2" xfId="6" xr:uid="{00000000-0005-0000-0000-000004000000}"/>
    <cellStyle name="Обычный 4" xfId="4" xr:uid="{00000000-0005-0000-0000-000005000000}"/>
    <cellStyle name="Обычный 5" xfId="5" xr:uid="{00000000-0005-0000-0000-000006000000}"/>
    <cellStyle name="Финансовый" xfId="1" builtinId="3"/>
  </cellStyles>
  <dxfs count="0"/>
  <tableStyles count="0" defaultTableStyle="TableStyleMedium2" defaultPivotStyle="PivotStyleMedium9"/>
  <colors>
    <mruColors>
      <color rgb="FFFFFF99"/>
      <color rgb="FF33CCFF"/>
      <color rgb="FFE2460E"/>
      <color rgb="FFC1210B"/>
      <color rgb="FFCC3300"/>
      <color rgb="FFC43031"/>
      <color rgb="FFEEEEEE"/>
      <color rgb="FF1628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632460</xdr:colOff>
      <xdr:row>1</xdr:row>
      <xdr:rowOff>175260</xdr:rowOff>
    </xdr:from>
    <xdr:to>
      <xdr:col>0</xdr:col>
      <xdr:colOff>1355740</xdr:colOff>
      <xdr:row>5</xdr:row>
      <xdr:rowOff>15240</xdr:rowOff>
    </xdr:to>
    <xdr:pic>
      <xdr:nvPicPr>
        <xdr:cNvPr id="3" name="Рисунок 2" descr="Логотип караван карго 1-красн син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2460" y="373380"/>
          <a:ext cx="723280" cy="632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362296</xdr:colOff>
      <xdr:row>0</xdr:row>
      <xdr:rowOff>81809</xdr:rowOff>
    </xdr:from>
    <xdr:ext cx="754727" cy="659680"/>
    <xdr:pic>
      <xdr:nvPicPr>
        <xdr:cNvPr id="2" name="Рисунок 1" descr="Логотип караван карго 1-красн син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2296" y="81809"/>
          <a:ext cx="754727" cy="65968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662216</xdr:colOff>
      <xdr:row>0</xdr:row>
      <xdr:rowOff>453571</xdr:rowOff>
    </xdr:from>
    <xdr:to>
      <xdr:col>0</xdr:col>
      <xdr:colOff>1288144</xdr:colOff>
      <xdr:row>2</xdr:row>
      <xdr:rowOff>48403</xdr:rowOff>
    </xdr:to>
    <xdr:pic>
      <xdr:nvPicPr>
        <xdr:cNvPr id="2" name="Рисунок 1" descr="Логотип караван карго 1-красн син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2216" y="453571"/>
          <a:ext cx="625928" cy="5473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743992</xdr:colOff>
      <xdr:row>2</xdr:row>
      <xdr:rowOff>83820</xdr:rowOff>
    </xdr:from>
    <xdr:to>
      <xdr:col>0</xdr:col>
      <xdr:colOff>1104900</xdr:colOff>
      <xdr:row>2</xdr:row>
      <xdr:rowOff>399410</xdr:rowOff>
    </xdr:to>
    <xdr:pic>
      <xdr:nvPicPr>
        <xdr:cNvPr id="2" name="Рисунок 1" descr="Логотип караван карго 1-красн син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992" y="1143000"/>
          <a:ext cx="360908" cy="3155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662216</xdr:colOff>
      <xdr:row>0</xdr:row>
      <xdr:rowOff>453571</xdr:rowOff>
    </xdr:from>
    <xdr:to>
      <xdr:col>0</xdr:col>
      <xdr:colOff>1288144</xdr:colOff>
      <xdr:row>2</xdr:row>
      <xdr:rowOff>48403</xdr:rowOff>
    </xdr:to>
    <xdr:pic>
      <xdr:nvPicPr>
        <xdr:cNvPr id="2" name="Рисунок 1" descr="Логотип караван карго 1-красн син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2216" y="453571"/>
          <a:ext cx="625928" cy="5473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601980</xdr:colOff>
      <xdr:row>1</xdr:row>
      <xdr:rowOff>42091</xdr:rowOff>
    </xdr:from>
    <xdr:to>
      <xdr:col>0</xdr:col>
      <xdr:colOff>1227908</xdr:colOff>
      <xdr:row>1</xdr:row>
      <xdr:rowOff>589423</xdr:rowOff>
    </xdr:to>
    <xdr:pic>
      <xdr:nvPicPr>
        <xdr:cNvPr id="4" name="Рисунок 3" descr="Логотип караван карго 1-красн син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980" y="423091"/>
          <a:ext cx="625928" cy="54733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11</xdr:col>
      <xdr:colOff>238125</xdr:colOff>
      <xdr:row>56</xdr:row>
      <xdr:rowOff>57150</xdr:rowOff>
    </xdr:to>
    <xdr:sp macro="" textlink="">
      <xdr:nvSpPr>
        <xdr:cNvPr id="7169" name="Picture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E00-0000011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0</xdr:rowOff>
        </xdr:from>
        <xdr:to>
          <xdr:col>11</xdr:col>
          <xdr:colOff>219075</xdr:colOff>
          <xdr:row>99</xdr:row>
          <xdr:rowOff>114300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E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19050</xdr:colOff>
      <xdr:row>0</xdr:row>
      <xdr:rowOff>0</xdr:rowOff>
    </xdr:from>
    <xdr:to>
      <xdr:col>11</xdr:col>
      <xdr:colOff>238125</xdr:colOff>
      <xdr:row>56</xdr:row>
      <xdr:rowOff>57150</xdr:rowOff>
    </xdr:to>
    <xdr:sp macro="" textlink="">
      <xdr:nvSpPr>
        <xdr:cNvPr id="2" name="Picture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11</xdr:col>
      <xdr:colOff>238125</xdr:colOff>
      <xdr:row>56</xdr:row>
      <xdr:rowOff>57150</xdr:rowOff>
    </xdr:to>
    <xdr:sp macro="" textlink="">
      <xdr:nvSpPr>
        <xdr:cNvPr id="3" name="Picture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15240</xdr:colOff>
      <xdr:row>0</xdr:row>
      <xdr:rowOff>0</xdr:rowOff>
    </xdr:from>
    <xdr:to>
      <xdr:col>11</xdr:col>
      <xdr:colOff>190500</xdr:colOff>
      <xdr:row>56</xdr:row>
      <xdr:rowOff>45720</xdr:rowOff>
    </xdr:to>
    <xdr:sp macro="" textlink="">
      <xdr:nvSpPr>
        <xdr:cNvPr id="4" name="Picture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11</xdr:col>
      <xdr:colOff>238125</xdr:colOff>
      <xdr:row>56</xdr:row>
      <xdr:rowOff>57150</xdr:rowOff>
    </xdr:to>
    <xdr:sp macro="" textlink="">
      <xdr:nvSpPr>
        <xdr:cNvPr id="5" name="Picture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11</xdr:col>
      <xdr:colOff>238125</xdr:colOff>
      <xdr:row>56</xdr:row>
      <xdr:rowOff>57150</xdr:rowOff>
    </xdr:to>
    <xdr:sp macro="" textlink="">
      <xdr:nvSpPr>
        <xdr:cNvPr id="6" name="Picture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15240</xdr:colOff>
      <xdr:row>0</xdr:row>
      <xdr:rowOff>0</xdr:rowOff>
    </xdr:from>
    <xdr:to>
      <xdr:col>11</xdr:col>
      <xdr:colOff>190500</xdr:colOff>
      <xdr:row>56</xdr:row>
      <xdr:rowOff>45720</xdr:rowOff>
    </xdr:to>
    <xdr:sp macro="" textlink="">
      <xdr:nvSpPr>
        <xdr:cNvPr id="7" name="Picture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11</xdr:col>
      <xdr:colOff>238125</xdr:colOff>
      <xdr:row>56</xdr:row>
      <xdr:rowOff>57150</xdr:rowOff>
    </xdr:to>
    <xdr:sp macro="" textlink="">
      <xdr:nvSpPr>
        <xdr:cNvPr id="8" name="Picture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11</xdr:col>
          <xdr:colOff>238125</xdr:colOff>
          <xdr:row>56</xdr:row>
          <xdr:rowOff>57150</xdr:rowOff>
        </xdr:to>
        <xdr:sp macro="" textlink="">
          <xdr:nvSpPr>
            <xdr:cNvPr id="9" name="Picture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E00-000009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Server\&#1086;&#1073;&#1097;&#1080;&#1077;%20&#1076;&#1086;&#1082;&#1091;&#1084;&#1077;&#1085;&#1090;&#1099;\1%20&#1058;&#1050;%20&#1050;&#1040;&#1056;&#1040;&#1042;&#1040;&#1053;-&#1050;&#1040;&#1056;&#1043;&#1054;%202023\&#1059;&#1089;&#1083;&#1091;&#1075;&#1080;%20&#1057;&#1082;&#1083;&#1072;&#1076;&#1072;%202024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!OLE_LINK6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opLeftCell="A10" workbookViewId="0">
      <selection activeCell="E29" sqref="E29"/>
    </sheetView>
  </sheetViews>
  <sheetFormatPr defaultRowHeight="15" x14ac:dyDescent="0.25"/>
  <cols>
    <col min="1" max="1" width="152.7109375" customWidth="1"/>
  </cols>
  <sheetData>
    <row r="1" spans="1:3" ht="15.75" x14ac:dyDescent="0.25">
      <c r="A1" s="267" t="s">
        <v>553</v>
      </c>
    </row>
    <row r="2" spans="1:3" ht="15.75" x14ac:dyDescent="0.25">
      <c r="A2" s="268" t="s">
        <v>518</v>
      </c>
    </row>
    <row r="3" spans="1:3" ht="15.75" x14ac:dyDescent="0.25">
      <c r="A3" s="269" t="s">
        <v>524</v>
      </c>
    </row>
    <row r="4" spans="1:3" ht="15.75" x14ac:dyDescent="0.25">
      <c r="A4" s="268" t="s">
        <v>519</v>
      </c>
    </row>
    <row r="5" spans="1:3" ht="15.75" x14ac:dyDescent="0.25">
      <c r="A5" s="269" t="s">
        <v>527</v>
      </c>
    </row>
    <row r="6" spans="1:3" ht="15.75" x14ac:dyDescent="0.25">
      <c r="A6" s="268" t="s">
        <v>520</v>
      </c>
    </row>
    <row r="7" spans="1:3" ht="15.75" x14ac:dyDescent="0.25">
      <c r="A7" s="269" t="s">
        <v>521</v>
      </c>
    </row>
    <row r="8" spans="1:3" ht="15.75" x14ac:dyDescent="0.25">
      <c r="A8" s="268" t="s">
        <v>522</v>
      </c>
    </row>
    <row r="9" spans="1:3" ht="15.75" x14ac:dyDescent="0.25">
      <c r="A9" s="269" t="s">
        <v>556</v>
      </c>
    </row>
    <row r="10" spans="1:3" ht="15.75" x14ac:dyDescent="0.25">
      <c r="A10" s="268" t="s">
        <v>523</v>
      </c>
    </row>
    <row r="11" spans="1:3" x14ac:dyDescent="0.25">
      <c r="A11" s="8"/>
    </row>
    <row r="12" spans="1:3" x14ac:dyDescent="0.25">
      <c r="A12" s="263" t="s">
        <v>511</v>
      </c>
    </row>
    <row r="13" spans="1:3" x14ac:dyDescent="0.25">
      <c r="A13" s="263" t="s">
        <v>507</v>
      </c>
    </row>
    <row r="14" spans="1:3" x14ac:dyDescent="0.25">
      <c r="A14" s="263" t="s">
        <v>508</v>
      </c>
    </row>
    <row r="15" spans="1:3" x14ac:dyDescent="0.25">
      <c r="A15" s="263" t="s">
        <v>528</v>
      </c>
    </row>
    <row r="16" spans="1:3" x14ac:dyDescent="0.25">
      <c r="A16" s="263" t="s">
        <v>530</v>
      </c>
      <c r="C16" s="266"/>
    </row>
    <row r="17" spans="1:1" x14ac:dyDescent="0.25">
      <c r="A17" s="263" t="s">
        <v>529</v>
      </c>
    </row>
    <row r="18" spans="1:1" x14ac:dyDescent="0.25">
      <c r="A18" s="263" t="s">
        <v>525</v>
      </c>
    </row>
    <row r="19" spans="1:1" x14ac:dyDescent="0.25">
      <c r="A19" s="263" t="s">
        <v>509</v>
      </c>
    </row>
    <row r="20" spans="1:1" x14ac:dyDescent="0.25">
      <c r="A20" s="263" t="s">
        <v>510</v>
      </c>
    </row>
    <row r="21" spans="1:1" x14ac:dyDescent="0.25">
      <c r="A21" s="263" t="s">
        <v>526</v>
      </c>
    </row>
    <row r="22" spans="1:1" x14ac:dyDescent="0.25">
      <c r="A22" s="263" t="s">
        <v>512</v>
      </c>
    </row>
    <row r="23" spans="1:1" x14ac:dyDescent="0.25">
      <c r="A23" s="263" t="s">
        <v>513</v>
      </c>
    </row>
    <row r="24" spans="1:1" ht="31.5" x14ac:dyDescent="0.25">
      <c r="A24" s="264" t="s">
        <v>555</v>
      </c>
    </row>
    <row r="25" spans="1:1" x14ac:dyDescent="0.25">
      <c r="A25" s="266"/>
    </row>
    <row r="26" spans="1:1" ht="15.75" x14ac:dyDescent="0.25">
      <c r="A26" s="268" t="s">
        <v>554</v>
      </c>
    </row>
    <row r="27" spans="1:1" ht="30" customHeight="1" x14ac:dyDescent="0.25">
      <c r="A27" s="265" t="s">
        <v>531</v>
      </c>
    </row>
    <row r="28" spans="1:1" ht="22.9" customHeight="1" x14ac:dyDescent="0.25">
      <c r="A28" s="341" t="s">
        <v>681</v>
      </c>
    </row>
    <row r="29" spans="1:1" ht="15.75" x14ac:dyDescent="0.25">
      <c r="A29" s="291" t="s">
        <v>557</v>
      </c>
    </row>
    <row r="30" spans="1:1" ht="15.75" x14ac:dyDescent="0.25">
      <c r="A30" s="291" t="s">
        <v>558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59999389629810485"/>
  </sheetPr>
  <dimension ref="A1:J49"/>
  <sheetViews>
    <sheetView workbookViewId="0">
      <selection activeCell="A6" sqref="A6"/>
    </sheetView>
  </sheetViews>
  <sheetFormatPr defaultRowHeight="15" x14ac:dyDescent="0.25"/>
  <cols>
    <col min="1" max="1" width="33.28515625" customWidth="1"/>
    <col min="2" max="2" width="15.5703125" customWidth="1"/>
    <col min="3" max="3" width="29.7109375" customWidth="1"/>
    <col min="4" max="4" width="32.42578125" style="11" customWidth="1"/>
    <col min="6" max="6" width="26.42578125" customWidth="1"/>
    <col min="7" max="7" width="17.5703125" customWidth="1"/>
    <col min="8" max="8" width="32.5703125" customWidth="1"/>
  </cols>
  <sheetData>
    <row r="1" spans="1:10" ht="60" customHeight="1" thickBot="1" x14ac:dyDescent="0.3">
      <c r="A1" s="457" t="s">
        <v>610</v>
      </c>
      <c r="B1" s="457"/>
      <c r="C1" s="457"/>
      <c r="D1" s="457"/>
      <c r="F1" s="350" t="s">
        <v>604</v>
      </c>
      <c r="G1" s="350"/>
      <c r="H1" s="350"/>
    </row>
    <row r="2" spans="1:10" ht="29.25" customHeight="1" x14ac:dyDescent="0.25">
      <c r="A2" s="451" t="s">
        <v>605</v>
      </c>
      <c r="B2" s="452"/>
      <c r="C2" s="453"/>
      <c r="D2" s="458" t="s">
        <v>98</v>
      </c>
      <c r="F2" s="351" t="s">
        <v>603</v>
      </c>
      <c r="G2" s="351"/>
      <c r="H2" s="351"/>
    </row>
    <row r="3" spans="1:10" ht="26.25" customHeight="1" thickBot="1" x14ac:dyDescent="0.3">
      <c r="A3" s="454"/>
      <c r="B3" s="455"/>
      <c r="C3" s="456"/>
      <c r="D3" s="459"/>
      <c r="F3" s="351"/>
      <c r="G3" s="351"/>
      <c r="H3" s="351"/>
    </row>
    <row r="4" spans="1:10" x14ac:dyDescent="0.25">
      <c r="A4" s="80" t="s">
        <v>33</v>
      </c>
      <c r="B4" s="80" t="s">
        <v>68</v>
      </c>
      <c r="C4" s="80" t="s">
        <v>69</v>
      </c>
      <c r="D4" s="81"/>
      <c r="F4" s="97" t="s">
        <v>33</v>
      </c>
      <c r="G4" s="98" t="s">
        <v>68</v>
      </c>
      <c r="H4" s="99" t="s">
        <v>69</v>
      </c>
    </row>
    <row r="5" spans="1:10" ht="16.899999999999999" customHeight="1" x14ac:dyDescent="0.25">
      <c r="A5" s="82" t="s">
        <v>53</v>
      </c>
      <c r="B5" s="278">
        <v>230</v>
      </c>
      <c r="C5" s="83">
        <f>B5*25</f>
        <v>5750</v>
      </c>
      <c r="D5" s="84" t="s">
        <v>109</v>
      </c>
      <c r="F5" s="100" t="s">
        <v>77</v>
      </c>
      <c r="G5" s="83">
        <v>385</v>
      </c>
      <c r="H5" s="101">
        <f>30*G5</f>
        <v>11550</v>
      </c>
    </row>
    <row r="6" spans="1:10" ht="15" customHeight="1" x14ac:dyDescent="0.25">
      <c r="A6" s="82" t="s">
        <v>54</v>
      </c>
      <c r="B6" s="83" t="s">
        <v>11</v>
      </c>
      <c r="C6" s="83" t="s">
        <v>11</v>
      </c>
      <c r="D6" s="84" t="s">
        <v>11</v>
      </c>
      <c r="F6" s="102" t="s">
        <v>62</v>
      </c>
      <c r="G6" s="83">
        <v>390</v>
      </c>
      <c r="H6" s="101">
        <f>35*G6</f>
        <v>13650</v>
      </c>
    </row>
    <row r="7" spans="1:10" ht="15" customHeight="1" x14ac:dyDescent="0.25">
      <c r="A7" s="82" t="s">
        <v>55</v>
      </c>
      <c r="B7" s="83">
        <v>640</v>
      </c>
      <c r="C7" s="83">
        <f>20*B7</f>
        <v>12800</v>
      </c>
      <c r="D7" s="84" t="s">
        <v>168</v>
      </c>
      <c r="F7" s="102" t="s">
        <v>66</v>
      </c>
      <c r="G7" s="83">
        <v>393</v>
      </c>
      <c r="H7" s="101">
        <f>30*G7</f>
        <v>11790</v>
      </c>
    </row>
    <row r="8" spans="1:10" x14ac:dyDescent="0.25">
      <c r="A8" s="85" t="s">
        <v>56</v>
      </c>
      <c r="B8" s="83">
        <v>156</v>
      </c>
      <c r="C8" s="83">
        <f>40*B8</f>
        <v>6240</v>
      </c>
      <c r="D8" s="84"/>
      <c r="F8" s="102" t="s">
        <v>76</v>
      </c>
      <c r="G8" s="83">
        <v>190</v>
      </c>
      <c r="H8" s="101">
        <f>G8*35</f>
        <v>6650</v>
      </c>
    </row>
    <row r="9" spans="1:10" x14ac:dyDescent="0.25">
      <c r="A9" s="85" t="s">
        <v>57</v>
      </c>
      <c r="B9" s="83">
        <v>98</v>
      </c>
      <c r="C9" s="83">
        <f>40*B9</f>
        <v>3920</v>
      </c>
      <c r="D9" s="84"/>
      <c r="F9" s="103" t="s">
        <v>16</v>
      </c>
      <c r="G9" s="83">
        <v>410</v>
      </c>
      <c r="H9" s="83">
        <f>G9*30</f>
        <v>12300</v>
      </c>
    </row>
    <row r="10" spans="1:10" x14ac:dyDescent="0.25">
      <c r="A10" s="85" t="s">
        <v>58</v>
      </c>
      <c r="B10" s="83">
        <v>350</v>
      </c>
      <c r="C10" s="83">
        <f>B10*30</f>
        <v>10500</v>
      </c>
      <c r="D10" s="84" t="s">
        <v>109</v>
      </c>
      <c r="F10" s="28"/>
      <c r="G10" s="8"/>
      <c r="H10" s="8"/>
    </row>
    <row r="11" spans="1:10" x14ac:dyDescent="0.25">
      <c r="A11" s="85" t="s">
        <v>59</v>
      </c>
      <c r="B11" s="83">
        <v>310</v>
      </c>
      <c r="C11" s="83">
        <f>40*B11</f>
        <v>12400</v>
      </c>
      <c r="D11" s="84"/>
    </row>
    <row r="12" spans="1:10" x14ac:dyDescent="0.25">
      <c r="A12" s="85" t="s">
        <v>60</v>
      </c>
      <c r="B12" s="83">
        <v>157</v>
      </c>
      <c r="C12" s="83">
        <f>40*B12</f>
        <v>6280</v>
      </c>
      <c r="D12" s="84"/>
      <c r="F12" s="87" t="s">
        <v>79</v>
      </c>
      <c r="G12" s="96"/>
    </row>
    <row r="13" spans="1:10" x14ac:dyDescent="0.25">
      <c r="A13" s="85" t="s">
        <v>61</v>
      </c>
      <c r="B13" s="83">
        <v>104</v>
      </c>
      <c r="C13" s="83">
        <f>40*B13</f>
        <v>4160</v>
      </c>
      <c r="D13" s="84"/>
      <c r="F13" s="7" t="s">
        <v>250</v>
      </c>
    </row>
    <row r="14" spans="1:10" x14ac:dyDescent="0.25">
      <c r="A14" s="82" t="s">
        <v>110</v>
      </c>
      <c r="B14" s="83">
        <v>340</v>
      </c>
      <c r="C14" s="83">
        <f>30*B14</f>
        <v>10200</v>
      </c>
      <c r="D14" s="320" t="s">
        <v>607</v>
      </c>
      <c r="F14" s="7" t="s">
        <v>616</v>
      </c>
      <c r="G14" s="15"/>
      <c r="H14" s="15"/>
      <c r="I14" s="15"/>
      <c r="J14" s="15"/>
    </row>
    <row r="15" spans="1:10" x14ac:dyDescent="0.25">
      <c r="A15" s="85" t="s">
        <v>63</v>
      </c>
      <c r="B15" s="83" t="s">
        <v>11</v>
      </c>
      <c r="C15" s="83" t="s">
        <v>11</v>
      </c>
      <c r="D15" s="319" t="s">
        <v>606</v>
      </c>
      <c r="F15" s="7" t="s">
        <v>618</v>
      </c>
    </row>
    <row r="16" spans="1:10" x14ac:dyDescent="0.25">
      <c r="A16" s="82" t="s">
        <v>247</v>
      </c>
      <c r="B16" s="278">
        <v>139</v>
      </c>
      <c r="C16" s="83">
        <v>5200</v>
      </c>
      <c r="D16" s="84"/>
      <c r="F16" s="7" t="s">
        <v>617</v>
      </c>
    </row>
    <row r="17" spans="1:6" x14ac:dyDescent="0.25">
      <c r="A17" s="85" t="s">
        <v>64</v>
      </c>
      <c r="B17" s="83">
        <v>132</v>
      </c>
      <c r="C17" s="83">
        <f>30*B17</f>
        <v>3960</v>
      </c>
      <c r="D17" s="320" t="s">
        <v>607</v>
      </c>
      <c r="F17" s="7" t="s">
        <v>619</v>
      </c>
    </row>
    <row r="18" spans="1:6" ht="16.149999999999999" customHeight="1" x14ac:dyDescent="0.25">
      <c r="A18" s="85" t="s">
        <v>65</v>
      </c>
      <c r="B18" s="83">
        <v>114</v>
      </c>
      <c r="C18" s="83">
        <f>B18*40</f>
        <v>4560</v>
      </c>
      <c r="D18" s="84"/>
      <c r="F18" s="7" t="s">
        <v>602</v>
      </c>
    </row>
    <row r="19" spans="1:6" ht="30" x14ac:dyDescent="0.25">
      <c r="A19" s="85" t="s">
        <v>13</v>
      </c>
      <c r="B19" s="83">
        <v>148</v>
      </c>
      <c r="C19" s="83">
        <f>B19*25</f>
        <v>3700</v>
      </c>
      <c r="D19" s="84" t="s">
        <v>332</v>
      </c>
    </row>
    <row r="20" spans="1:6" x14ac:dyDescent="0.25">
      <c r="A20" s="85" t="s">
        <v>12</v>
      </c>
      <c r="B20" s="83">
        <v>135</v>
      </c>
      <c r="C20" s="83">
        <f>30*B20</f>
        <v>4050</v>
      </c>
      <c r="D20" s="84"/>
    </row>
    <row r="21" spans="1:6" x14ac:dyDescent="0.25">
      <c r="A21" s="85" t="s">
        <v>111</v>
      </c>
      <c r="B21" s="83">
        <v>500</v>
      </c>
      <c r="C21" s="83">
        <f>25*B21</f>
        <v>12500</v>
      </c>
      <c r="D21" s="320" t="s">
        <v>333</v>
      </c>
    </row>
    <row r="22" spans="1:6" x14ac:dyDescent="0.25">
      <c r="A22" s="82" t="s">
        <v>248</v>
      </c>
      <c r="B22" s="83">
        <v>280</v>
      </c>
      <c r="C22" s="83">
        <f>30*B22</f>
        <v>8400</v>
      </c>
      <c r="D22" s="320" t="s">
        <v>607</v>
      </c>
    </row>
    <row r="23" spans="1:6" x14ac:dyDescent="0.25">
      <c r="A23" s="85" t="s">
        <v>50</v>
      </c>
      <c r="B23" s="83">
        <v>142</v>
      </c>
      <c r="C23" s="83">
        <f>30*B23</f>
        <v>4260</v>
      </c>
      <c r="D23" s="84"/>
    </row>
    <row r="24" spans="1:6" ht="30" x14ac:dyDescent="0.25">
      <c r="A24" s="85" t="s">
        <v>17</v>
      </c>
      <c r="B24" s="83">
        <v>138</v>
      </c>
      <c r="C24" s="83">
        <f>B24*25</f>
        <v>3450</v>
      </c>
      <c r="D24" s="84" t="s">
        <v>332</v>
      </c>
    </row>
    <row r="25" spans="1:6" x14ac:dyDescent="0.25">
      <c r="A25" s="85" t="s">
        <v>67</v>
      </c>
      <c r="B25" s="83">
        <v>179</v>
      </c>
      <c r="C25" s="83">
        <f>40*B25</f>
        <v>7160</v>
      </c>
      <c r="D25" s="84"/>
    </row>
    <row r="26" spans="1:6" x14ac:dyDescent="0.25">
      <c r="A26" s="82" t="s">
        <v>112</v>
      </c>
      <c r="B26" s="83" t="s">
        <v>11</v>
      </c>
      <c r="C26" s="83" t="s">
        <v>11</v>
      </c>
      <c r="D26" s="84" t="s">
        <v>97</v>
      </c>
    </row>
    <row r="27" spans="1:6" x14ac:dyDescent="0.25">
      <c r="A27" s="85" t="s">
        <v>38</v>
      </c>
      <c r="B27" s="278">
        <v>230</v>
      </c>
      <c r="C27" s="83">
        <f>30*B27</f>
        <v>6900</v>
      </c>
      <c r="D27" s="84" t="s">
        <v>109</v>
      </c>
    </row>
    <row r="28" spans="1:6" ht="29.25" customHeight="1" x14ac:dyDescent="0.25">
      <c r="A28" s="85" t="s">
        <v>34</v>
      </c>
      <c r="B28" s="83">
        <v>110</v>
      </c>
      <c r="C28" s="83">
        <f>40*B28</f>
        <v>4400</v>
      </c>
      <c r="D28" s="84" t="s">
        <v>608</v>
      </c>
    </row>
    <row r="29" spans="1:6" x14ac:dyDescent="0.25">
      <c r="A29" s="85" t="s">
        <v>609</v>
      </c>
      <c r="B29" s="83">
        <v>269</v>
      </c>
      <c r="C29" s="83">
        <f>25*B29</f>
        <v>6725</v>
      </c>
      <c r="D29" s="84"/>
    </row>
    <row r="30" spans="1:6" x14ac:dyDescent="0.25">
      <c r="A30" s="82" t="s">
        <v>249</v>
      </c>
      <c r="B30" s="83">
        <v>197</v>
      </c>
      <c r="C30" s="83">
        <f>25*B30</f>
        <v>4925</v>
      </c>
      <c r="D30" s="320" t="s">
        <v>607</v>
      </c>
    </row>
    <row r="31" spans="1:6" x14ac:dyDescent="0.25">
      <c r="A31" s="316"/>
      <c r="B31" s="315"/>
      <c r="C31" s="315"/>
      <c r="D31" s="317"/>
    </row>
    <row r="32" spans="1:6" x14ac:dyDescent="0.25">
      <c r="A32" s="318"/>
      <c r="B32" s="315"/>
      <c r="C32" s="315"/>
      <c r="D32" s="317"/>
    </row>
    <row r="33" spans="1:6" x14ac:dyDescent="0.25">
      <c r="A33" s="316"/>
      <c r="B33" s="315"/>
      <c r="C33" s="315"/>
      <c r="D33" s="317"/>
    </row>
    <row r="34" spans="1:6" x14ac:dyDescent="0.25">
      <c r="A34" s="316"/>
      <c r="B34" s="315"/>
      <c r="C34" s="315"/>
      <c r="D34" s="317"/>
    </row>
    <row r="35" spans="1:6" x14ac:dyDescent="0.25">
      <c r="A35" s="316"/>
      <c r="B35" s="315"/>
      <c r="C35" s="315"/>
      <c r="D35" s="317"/>
    </row>
    <row r="36" spans="1:6" x14ac:dyDescent="0.25">
      <c r="A36" s="318"/>
      <c r="B36" s="315"/>
      <c r="C36" s="315"/>
      <c r="D36" s="317"/>
    </row>
    <row r="37" spans="1:6" x14ac:dyDescent="0.25">
      <c r="B37" s="8"/>
      <c r="C37" s="8"/>
    </row>
    <row r="38" spans="1:6" s="5" customFormat="1" ht="15.75" x14ac:dyDescent="0.25">
      <c r="A38" s="86" t="s">
        <v>79</v>
      </c>
      <c r="D38" s="12"/>
    </row>
    <row r="39" spans="1:6" s="5" customFormat="1" ht="15.75" x14ac:dyDescent="0.25">
      <c r="A39" s="3" t="s">
        <v>251</v>
      </c>
      <c r="B39" s="6"/>
      <c r="C39" s="6"/>
      <c r="D39" s="12"/>
    </row>
    <row r="40" spans="1:6" s="5" customFormat="1" ht="15.75" x14ac:dyDescent="0.25">
      <c r="A40" s="3" t="s">
        <v>611</v>
      </c>
      <c r="B40" s="6"/>
      <c r="C40" s="6"/>
      <c r="D40" s="12"/>
    </row>
    <row r="41" spans="1:6" s="5" customFormat="1" ht="15.75" x14ac:dyDescent="0.25">
      <c r="A41" s="3" t="s">
        <v>612</v>
      </c>
      <c r="B41" s="6"/>
      <c r="C41" s="6"/>
      <c r="D41" s="12"/>
    </row>
    <row r="42" spans="1:6" s="5" customFormat="1" ht="15.75" x14ac:dyDescent="0.25">
      <c r="A42" s="3" t="s">
        <v>613</v>
      </c>
      <c r="B42" s="6"/>
      <c r="C42" s="6"/>
      <c r="D42" s="12"/>
    </row>
    <row r="43" spans="1:6" s="5" customFormat="1" ht="15.75" x14ac:dyDescent="0.25">
      <c r="A43" s="3" t="s">
        <v>614</v>
      </c>
      <c r="B43" s="6"/>
      <c r="C43" s="6"/>
      <c r="D43" s="12"/>
    </row>
    <row r="44" spans="1:6" s="5" customFormat="1" ht="15.75" customHeight="1" x14ac:dyDescent="0.25">
      <c r="A44" s="9" t="s">
        <v>334</v>
      </c>
      <c r="B44" s="6"/>
      <c r="C44" s="6"/>
      <c r="D44" s="12"/>
    </row>
    <row r="45" spans="1:6" s="5" customFormat="1" ht="15.75" x14ac:dyDescent="0.25">
      <c r="A45" s="3" t="s">
        <v>615</v>
      </c>
      <c r="B45" s="6"/>
      <c r="C45" s="6"/>
      <c r="D45" s="12"/>
    </row>
    <row r="46" spans="1:6" s="5" customFormat="1" ht="15.75" x14ac:dyDescent="0.25">
      <c r="A46" s="87" t="s">
        <v>252</v>
      </c>
      <c r="B46" s="88"/>
      <c r="C46" s="88"/>
      <c r="D46" s="89"/>
      <c r="E46" s="88"/>
      <c r="F46" s="88"/>
    </row>
    <row r="47" spans="1:6" ht="15.75" x14ac:dyDescent="0.25">
      <c r="A47" s="90" t="s">
        <v>253</v>
      </c>
      <c r="B47" s="91"/>
      <c r="C47" s="91"/>
      <c r="D47" s="92"/>
    </row>
    <row r="48" spans="1:6" ht="15.75" x14ac:dyDescent="0.25">
      <c r="A48" s="5"/>
    </row>
    <row r="49" spans="1:4" ht="15.75" x14ac:dyDescent="0.25">
      <c r="A49" s="93" t="s">
        <v>78</v>
      </c>
      <c r="B49" s="94"/>
      <c r="C49" s="94"/>
      <c r="D49" s="95"/>
    </row>
  </sheetData>
  <mergeCells count="5">
    <mergeCell ref="F1:H1"/>
    <mergeCell ref="A2:C3"/>
    <mergeCell ref="F2:H3"/>
    <mergeCell ref="A1:D1"/>
    <mergeCell ref="D2:D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39997558519241921"/>
  </sheetPr>
  <dimension ref="A1:O39"/>
  <sheetViews>
    <sheetView topLeftCell="A16" zoomScale="80" zoomScaleNormal="80" workbookViewId="0">
      <selection activeCell="D16" sqref="D16:E16"/>
    </sheetView>
  </sheetViews>
  <sheetFormatPr defaultRowHeight="15" x14ac:dyDescent="0.25"/>
  <cols>
    <col min="1" max="1" width="26.7109375" customWidth="1"/>
    <col min="2" max="2" width="21.7109375" customWidth="1"/>
    <col min="3" max="3" width="20.140625" customWidth="1"/>
    <col min="4" max="4" width="16.5703125" customWidth="1"/>
    <col min="5" max="5" width="21.42578125" customWidth="1"/>
    <col min="8" max="8" width="47.42578125" customWidth="1"/>
    <col min="9" max="9" width="13.5703125" customWidth="1"/>
    <col min="10" max="10" width="13.42578125" customWidth="1"/>
    <col min="11" max="11" width="11" customWidth="1"/>
    <col min="12" max="12" width="15.42578125" customWidth="1"/>
  </cols>
  <sheetData>
    <row r="1" spans="1:12" ht="20.25" x14ac:dyDescent="0.3">
      <c r="A1" s="460" t="s">
        <v>626</v>
      </c>
      <c r="B1" s="460"/>
      <c r="C1" s="460"/>
      <c r="D1" s="460"/>
      <c r="E1" s="460"/>
      <c r="H1" s="461" t="s">
        <v>627</v>
      </c>
      <c r="I1" s="461"/>
      <c r="J1" s="461"/>
      <c r="K1" s="461"/>
      <c r="L1" s="461"/>
    </row>
    <row r="2" spans="1:12" ht="43.5" customHeight="1" x14ac:dyDescent="0.25">
      <c r="A2" s="371" t="s">
        <v>514</v>
      </c>
      <c r="B2" s="371"/>
      <c r="C2" s="371"/>
      <c r="D2" s="371"/>
      <c r="E2" s="371"/>
      <c r="H2" s="462" t="s">
        <v>271</v>
      </c>
      <c r="I2" s="462"/>
      <c r="J2" s="462"/>
      <c r="K2" s="462"/>
      <c r="L2" s="462"/>
    </row>
    <row r="3" spans="1:12" ht="43.5" customHeight="1" x14ac:dyDescent="0.25">
      <c r="A3" s="416" t="s">
        <v>273</v>
      </c>
      <c r="B3" s="416"/>
      <c r="C3" s="416"/>
      <c r="D3" s="416"/>
      <c r="E3" s="416"/>
      <c r="H3" s="416" t="s">
        <v>274</v>
      </c>
      <c r="I3" s="416"/>
      <c r="J3" s="416"/>
      <c r="K3" s="416"/>
      <c r="L3" s="416"/>
    </row>
    <row r="4" spans="1:12" ht="48" customHeight="1" x14ac:dyDescent="0.25">
      <c r="A4" s="463" t="s">
        <v>195</v>
      </c>
      <c r="B4" s="465" t="s">
        <v>336</v>
      </c>
      <c r="C4" s="466"/>
      <c r="D4" s="465" t="s">
        <v>337</v>
      </c>
      <c r="E4" s="466"/>
      <c r="H4" s="169" t="s">
        <v>183</v>
      </c>
      <c r="I4" s="469" t="s">
        <v>233</v>
      </c>
      <c r="J4" s="470"/>
      <c r="K4" s="469" t="s">
        <v>234</v>
      </c>
      <c r="L4" s="473"/>
    </row>
    <row r="5" spans="1:12" ht="8.25" customHeight="1" x14ac:dyDescent="0.25">
      <c r="A5" s="463"/>
      <c r="B5" s="465"/>
      <c r="C5" s="466"/>
      <c r="D5" s="465"/>
      <c r="E5" s="466"/>
      <c r="H5" s="169"/>
      <c r="I5" s="469"/>
      <c r="J5" s="470"/>
      <c r="K5" s="469"/>
      <c r="L5" s="473"/>
    </row>
    <row r="6" spans="1:12" ht="26.25" customHeight="1" thickBot="1" x14ac:dyDescent="0.3">
      <c r="A6" s="464"/>
      <c r="B6" s="467"/>
      <c r="C6" s="468"/>
      <c r="D6" s="467"/>
      <c r="E6" s="468"/>
      <c r="H6" s="170"/>
      <c r="I6" s="471"/>
      <c r="J6" s="472"/>
      <c r="K6" s="471"/>
      <c r="L6" s="474"/>
    </row>
    <row r="7" spans="1:12" ht="26.25" customHeight="1" thickBot="1" x14ac:dyDescent="0.3">
      <c r="A7" s="259" t="s">
        <v>335</v>
      </c>
      <c r="B7" s="475">
        <v>280000</v>
      </c>
      <c r="C7" s="476"/>
      <c r="D7" s="475">
        <v>290000</v>
      </c>
      <c r="E7" s="476"/>
      <c r="H7" s="110" t="s">
        <v>184</v>
      </c>
      <c r="I7" s="111" t="s">
        <v>185</v>
      </c>
      <c r="J7" s="111" t="s">
        <v>186</v>
      </c>
      <c r="K7" s="111" t="s">
        <v>185</v>
      </c>
      <c r="L7" s="112" t="s">
        <v>186</v>
      </c>
    </row>
    <row r="8" spans="1:12" ht="26.25" customHeight="1" thickBot="1" x14ac:dyDescent="0.3">
      <c r="A8" s="260" t="s">
        <v>515</v>
      </c>
      <c r="B8" s="477">
        <v>440000</v>
      </c>
      <c r="C8" s="476"/>
      <c r="D8" s="477">
        <v>450000</v>
      </c>
      <c r="E8" s="476"/>
      <c r="H8" s="113" t="s">
        <v>187</v>
      </c>
      <c r="I8" s="114">
        <v>27000</v>
      </c>
      <c r="J8" s="114">
        <v>29663.200000000001</v>
      </c>
      <c r="K8" s="114">
        <v>27000</v>
      </c>
      <c r="L8" s="115">
        <v>28663.200000000001</v>
      </c>
    </row>
    <row r="9" spans="1:12" ht="38.450000000000003" customHeight="1" thickBot="1" x14ac:dyDescent="0.3">
      <c r="A9" s="261" t="s">
        <v>338</v>
      </c>
      <c r="B9" s="478">
        <v>410000</v>
      </c>
      <c r="C9" s="479"/>
      <c r="D9" s="478">
        <v>420000</v>
      </c>
      <c r="E9" s="479"/>
      <c r="H9" s="113" t="s">
        <v>188</v>
      </c>
      <c r="I9" s="116">
        <v>3</v>
      </c>
      <c r="J9" s="116">
        <v>4</v>
      </c>
      <c r="K9" s="116">
        <v>3</v>
      </c>
      <c r="L9" s="117">
        <v>4</v>
      </c>
    </row>
    <row r="10" spans="1:12" ht="31.5" customHeight="1" thickBot="1" x14ac:dyDescent="0.3">
      <c r="A10" s="260" t="s">
        <v>196</v>
      </c>
      <c r="B10" s="480">
        <v>50000</v>
      </c>
      <c r="C10" s="481"/>
      <c r="D10" s="480">
        <v>55000</v>
      </c>
      <c r="E10" s="481"/>
      <c r="H10" s="113" t="s">
        <v>189</v>
      </c>
      <c r="I10" s="116">
        <v>2500</v>
      </c>
      <c r="J10" s="116">
        <v>3500</v>
      </c>
      <c r="K10" s="116">
        <v>2500</v>
      </c>
      <c r="L10" s="117">
        <v>3500</v>
      </c>
    </row>
    <row r="11" spans="1:12" ht="26.45" customHeight="1" thickBot="1" x14ac:dyDescent="0.3">
      <c r="A11" s="260" t="s">
        <v>235</v>
      </c>
      <c r="B11" s="480">
        <v>110000</v>
      </c>
      <c r="C11" s="481"/>
      <c r="D11" s="480">
        <v>120000</v>
      </c>
      <c r="E11" s="481"/>
      <c r="H11" s="118" t="s">
        <v>190</v>
      </c>
      <c r="I11" s="119">
        <v>4500</v>
      </c>
      <c r="J11" s="119">
        <v>7100</v>
      </c>
      <c r="K11" s="119">
        <v>4500</v>
      </c>
      <c r="L11" s="120">
        <v>7100</v>
      </c>
    </row>
    <row r="12" spans="1:12" ht="25.9" customHeight="1" thickBot="1" x14ac:dyDescent="0.3">
      <c r="A12" s="261" t="s">
        <v>339</v>
      </c>
      <c r="B12" s="478">
        <v>440000</v>
      </c>
      <c r="C12" s="479"/>
      <c r="D12" s="478">
        <v>450000</v>
      </c>
      <c r="E12" s="479"/>
      <c r="H12" s="482" t="s">
        <v>342</v>
      </c>
      <c r="I12" s="483"/>
      <c r="J12" s="483"/>
      <c r="K12" s="483"/>
      <c r="L12" s="484"/>
    </row>
    <row r="13" spans="1:12" ht="35.450000000000003" customHeight="1" thickBot="1" x14ac:dyDescent="0.3">
      <c r="A13" s="262" t="s">
        <v>197</v>
      </c>
      <c r="B13" s="475">
        <v>140000</v>
      </c>
      <c r="C13" s="476"/>
      <c r="D13" s="475">
        <v>145000</v>
      </c>
      <c r="E13" s="476"/>
      <c r="H13" s="462" t="s">
        <v>272</v>
      </c>
      <c r="I13" s="462"/>
      <c r="J13" s="462"/>
      <c r="K13" s="462"/>
      <c r="L13" s="462"/>
    </row>
    <row r="14" spans="1:12" ht="37.9" customHeight="1" thickBot="1" x14ac:dyDescent="0.3">
      <c r="A14" s="260" t="s">
        <v>679</v>
      </c>
      <c r="B14" s="480">
        <v>150000</v>
      </c>
      <c r="C14" s="481"/>
      <c r="D14" s="480">
        <v>160000</v>
      </c>
      <c r="E14" s="481"/>
      <c r="H14" s="121" t="s">
        <v>183</v>
      </c>
      <c r="I14" s="485" t="s">
        <v>191</v>
      </c>
      <c r="J14" s="486"/>
      <c r="K14" s="485" t="s">
        <v>191</v>
      </c>
      <c r="L14" s="487"/>
    </row>
    <row r="15" spans="1:12" ht="33" customHeight="1" thickBot="1" x14ac:dyDescent="0.3">
      <c r="A15" s="262" t="s">
        <v>198</v>
      </c>
      <c r="B15" s="475">
        <v>95000</v>
      </c>
      <c r="C15" s="476"/>
      <c r="D15" s="475">
        <v>98000</v>
      </c>
      <c r="E15" s="476"/>
      <c r="H15" s="122" t="s">
        <v>184</v>
      </c>
      <c r="I15" s="488" t="s">
        <v>254</v>
      </c>
      <c r="J15" s="489"/>
      <c r="K15" s="488" t="s">
        <v>255</v>
      </c>
      <c r="L15" s="490"/>
    </row>
    <row r="16" spans="1:12" ht="31.15" customHeight="1" thickBot="1" x14ac:dyDescent="0.3">
      <c r="A16" s="260" t="s">
        <v>199</v>
      </c>
      <c r="B16" s="475">
        <v>95000</v>
      </c>
      <c r="C16" s="476"/>
      <c r="D16" s="475">
        <v>98000</v>
      </c>
      <c r="E16" s="476"/>
      <c r="H16" s="122" t="s">
        <v>192</v>
      </c>
      <c r="I16" s="253">
        <v>3</v>
      </c>
      <c r="J16" s="254"/>
      <c r="K16" s="253">
        <v>4</v>
      </c>
      <c r="L16" s="255"/>
    </row>
    <row r="17" spans="1:15" ht="33" customHeight="1" thickBot="1" x14ac:dyDescent="0.3">
      <c r="A17" s="262" t="s">
        <v>200</v>
      </c>
      <c r="B17" s="475">
        <v>32000</v>
      </c>
      <c r="C17" s="476"/>
      <c r="D17" s="475">
        <v>37000</v>
      </c>
      <c r="E17" s="476"/>
      <c r="H17" s="122" t="s">
        <v>343</v>
      </c>
      <c r="I17" s="253">
        <v>22</v>
      </c>
      <c r="J17" s="254"/>
      <c r="K17" s="253">
        <v>28</v>
      </c>
      <c r="L17" s="255"/>
    </row>
    <row r="18" spans="1:15" ht="27" customHeight="1" thickBot="1" x14ac:dyDescent="0.3">
      <c r="A18" s="262" t="s">
        <v>201</v>
      </c>
      <c r="B18" s="475">
        <v>85000</v>
      </c>
      <c r="C18" s="476"/>
      <c r="D18" s="475">
        <v>90000</v>
      </c>
      <c r="E18" s="476"/>
      <c r="H18" s="122" t="s">
        <v>193</v>
      </c>
      <c r="I18" s="253">
        <v>4500</v>
      </c>
      <c r="J18" s="254"/>
      <c r="K18" s="253">
        <v>7100</v>
      </c>
      <c r="L18" s="255"/>
    </row>
    <row r="19" spans="1:15" ht="25.9" customHeight="1" thickBot="1" x14ac:dyDescent="0.3">
      <c r="A19" s="260" t="s">
        <v>202</v>
      </c>
      <c r="B19" s="475">
        <v>120000</v>
      </c>
      <c r="C19" s="476"/>
      <c r="D19" s="475">
        <v>125000</v>
      </c>
      <c r="E19" s="476"/>
      <c r="H19" s="123" t="s">
        <v>517</v>
      </c>
      <c r="I19" s="166">
        <v>600</v>
      </c>
      <c r="J19" s="167"/>
      <c r="K19" s="166">
        <v>850</v>
      </c>
      <c r="L19" s="168"/>
    </row>
    <row r="20" spans="1:15" ht="25.5" customHeight="1" thickBot="1" x14ac:dyDescent="0.3">
      <c r="A20" s="260" t="s">
        <v>203</v>
      </c>
      <c r="B20" s="475">
        <v>50000</v>
      </c>
      <c r="C20" s="476"/>
      <c r="D20" s="475">
        <v>55000</v>
      </c>
      <c r="E20" s="476"/>
    </row>
    <row r="21" spans="1:15" ht="24" customHeight="1" thickBot="1" x14ac:dyDescent="0.3">
      <c r="A21" s="260" t="s">
        <v>204</v>
      </c>
      <c r="B21" s="475">
        <v>85000</v>
      </c>
      <c r="C21" s="476"/>
      <c r="D21" s="475">
        <v>90000</v>
      </c>
      <c r="E21" s="476"/>
      <c r="H21" s="491" t="s">
        <v>194</v>
      </c>
      <c r="I21" s="491"/>
      <c r="J21" s="491"/>
      <c r="K21" s="491"/>
      <c r="L21" s="491"/>
    </row>
    <row r="22" spans="1:15" ht="21.75" customHeight="1" thickBot="1" x14ac:dyDescent="0.3">
      <c r="A22" s="260" t="s">
        <v>205</v>
      </c>
      <c r="B22" s="475">
        <v>106000</v>
      </c>
      <c r="C22" s="476"/>
      <c r="D22" s="475">
        <v>111000</v>
      </c>
      <c r="E22" s="476"/>
      <c r="H22" s="491"/>
      <c r="I22" s="491"/>
      <c r="J22" s="491"/>
      <c r="K22" s="491"/>
      <c r="L22" s="491"/>
    </row>
    <row r="23" spans="1:15" ht="24" customHeight="1" thickBot="1" x14ac:dyDescent="0.3">
      <c r="A23" s="260" t="s">
        <v>206</v>
      </c>
      <c r="B23" s="477">
        <v>90000</v>
      </c>
      <c r="C23" s="476"/>
      <c r="D23" s="477">
        <v>95000</v>
      </c>
      <c r="E23" s="476"/>
      <c r="H23" s="491"/>
      <c r="I23" s="491"/>
      <c r="J23" s="491"/>
      <c r="K23" s="491"/>
      <c r="L23" s="491"/>
    </row>
    <row r="24" spans="1:15" ht="24" customHeight="1" thickBot="1" x14ac:dyDescent="0.3">
      <c r="A24" s="260" t="s">
        <v>207</v>
      </c>
      <c r="B24" s="475">
        <v>60000</v>
      </c>
      <c r="C24" s="476"/>
      <c r="D24" s="475">
        <v>65000</v>
      </c>
      <c r="E24" s="476"/>
      <c r="H24" s="491"/>
      <c r="I24" s="491"/>
      <c r="J24" s="491"/>
      <c r="K24" s="491"/>
      <c r="L24" s="491"/>
    </row>
    <row r="25" spans="1:15" ht="22.5" customHeight="1" thickBot="1" x14ac:dyDescent="0.3">
      <c r="A25" s="260" t="s">
        <v>208</v>
      </c>
      <c r="B25" s="475">
        <v>90000</v>
      </c>
      <c r="C25" s="476"/>
      <c r="D25" s="475">
        <v>95000</v>
      </c>
      <c r="E25" s="476"/>
      <c r="H25" s="491"/>
      <c r="I25" s="491"/>
      <c r="J25" s="491"/>
      <c r="K25" s="491"/>
      <c r="L25" s="491"/>
      <c r="O25" t="s">
        <v>256</v>
      </c>
    </row>
    <row r="26" spans="1:15" ht="25.5" customHeight="1" thickBot="1" x14ac:dyDescent="0.3">
      <c r="A26" s="260" t="s">
        <v>516</v>
      </c>
      <c r="B26" s="475">
        <v>70000</v>
      </c>
      <c r="C26" s="476"/>
      <c r="D26" s="475">
        <v>75000</v>
      </c>
      <c r="E26" s="476"/>
      <c r="H26" s="491"/>
      <c r="I26" s="491"/>
      <c r="J26" s="491"/>
      <c r="K26" s="491"/>
      <c r="L26" s="491"/>
    </row>
    <row r="27" spans="1:15" ht="25.5" customHeight="1" thickBot="1" x14ac:dyDescent="0.3">
      <c r="A27" s="260" t="s">
        <v>209</v>
      </c>
      <c r="B27" s="475">
        <v>105000</v>
      </c>
      <c r="C27" s="476"/>
      <c r="D27" s="475">
        <v>110000</v>
      </c>
      <c r="E27" s="476"/>
      <c r="H27" s="326" t="s">
        <v>232</v>
      </c>
      <c r="I27" s="326"/>
      <c r="J27" s="326"/>
      <c r="K27" s="326"/>
      <c r="L27" s="326"/>
    </row>
    <row r="28" spans="1:15" ht="27" customHeight="1" thickBot="1" x14ac:dyDescent="0.3">
      <c r="A28" s="260" t="s">
        <v>210</v>
      </c>
      <c r="B28" s="475">
        <v>36000</v>
      </c>
      <c r="C28" s="476"/>
      <c r="D28" s="475">
        <v>41000</v>
      </c>
      <c r="E28" s="476"/>
    </row>
    <row r="29" spans="1:15" ht="27" customHeight="1" thickBot="1" x14ac:dyDescent="0.3">
      <c r="A29" s="260" t="s">
        <v>211</v>
      </c>
      <c r="B29" s="477">
        <v>135000</v>
      </c>
      <c r="C29" s="476"/>
      <c r="D29" s="477">
        <v>145000</v>
      </c>
      <c r="E29" s="476"/>
    </row>
    <row r="30" spans="1:15" ht="23.25" customHeight="1" thickBot="1" x14ac:dyDescent="0.3">
      <c r="A30" s="260" t="s">
        <v>212</v>
      </c>
      <c r="B30" s="475">
        <v>140000</v>
      </c>
      <c r="C30" s="476"/>
      <c r="D30" s="475">
        <v>150000</v>
      </c>
      <c r="E30" s="476"/>
    </row>
    <row r="31" spans="1:15" ht="24" customHeight="1" thickBot="1" x14ac:dyDescent="0.3">
      <c r="A31" s="260" t="s">
        <v>213</v>
      </c>
      <c r="B31" s="475">
        <v>100000</v>
      </c>
      <c r="C31" s="476"/>
      <c r="D31" s="475">
        <v>105000</v>
      </c>
      <c r="E31" s="476"/>
    </row>
    <row r="32" spans="1:15" ht="22.5" customHeight="1" thickBot="1" x14ac:dyDescent="0.3">
      <c r="A32" s="260" t="s">
        <v>214</v>
      </c>
      <c r="B32" s="475">
        <v>120000</v>
      </c>
      <c r="C32" s="476"/>
      <c r="D32" s="475">
        <v>130000</v>
      </c>
      <c r="E32" s="476"/>
    </row>
    <row r="33" spans="1:5" ht="23.25" customHeight="1" thickBot="1" x14ac:dyDescent="0.3">
      <c r="A33" s="323" t="s">
        <v>17</v>
      </c>
      <c r="B33" s="496">
        <v>200000</v>
      </c>
      <c r="C33" s="497"/>
      <c r="D33" s="496">
        <v>210000</v>
      </c>
      <c r="E33" s="497"/>
    </row>
    <row r="34" spans="1:5" ht="34.9" customHeight="1" thickBot="1" x14ac:dyDescent="0.3">
      <c r="A34" s="324" t="s">
        <v>623</v>
      </c>
      <c r="B34" s="498">
        <v>85000</v>
      </c>
      <c r="C34" s="499"/>
      <c r="D34" s="500" t="s">
        <v>11</v>
      </c>
      <c r="E34" s="499"/>
    </row>
    <row r="35" spans="1:5" ht="29.25" customHeight="1" thickBot="1" x14ac:dyDescent="0.3">
      <c r="A35" s="325" t="s">
        <v>624</v>
      </c>
      <c r="B35" s="501">
        <v>140000</v>
      </c>
      <c r="C35" s="500"/>
      <c r="D35" s="501" t="s">
        <v>11</v>
      </c>
      <c r="E35" s="502"/>
    </row>
    <row r="36" spans="1:5" ht="27" customHeight="1" thickBot="1" x14ac:dyDescent="0.3">
      <c r="A36" s="492" t="s">
        <v>625</v>
      </c>
      <c r="B36" s="493"/>
      <c r="C36" s="493"/>
      <c r="D36" s="493"/>
      <c r="E36" s="494"/>
    </row>
    <row r="37" spans="1:5" x14ac:dyDescent="0.25">
      <c r="A37" s="109" t="s">
        <v>236</v>
      </c>
      <c r="B37" s="94"/>
      <c r="C37" s="94"/>
      <c r="D37" s="94"/>
    </row>
    <row r="39" spans="1:5" ht="109.5" customHeight="1" x14ac:dyDescent="0.25">
      <c r="A39" s="495" t="s">
        <v>461</v>
      </c>
      <c r="B39" s="495"/>
      <c r="C39" s="495"/>
      <c r="D39" s="495"/>
      <c r="E39" s="495"/>
    </row>
  </sheetData>
  <mergeCells count="78">
    <mergeCell ref="A36:E36"/>
    <mergeCell ref="A39:E39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28:C28"/>
    <mergeCell ref="D28:E28"/>
    <mergeCell ref="B29:C29"/>
    <mergeCell ref="D29:E29"/>
    <mergeCell ref="B30:C30"/>
    <mergeCell ref="D30:E30"/>
    <mergeCell ref="B27:C27"/>
    <mergeCell ref="D27:E27"/>
    <mergeCell ref="B20:C20"/>
    <mergeCell ref="D20:E20"/>
    <mergeCell ref="B21:C21"/>
    <mergeCell ref="D21:E21"/>
    <mergeCell ref="D24:E24"/>
    <mergeCell ref="B25:C25"/>
    <mergeCell ref="D25:E25"/>
    <mergeCell ref="B26:C26"/>
    <mergeCell ref="D26:E26"/>
    <mergeCell ref="H21:L26"/>
    <mergeCell ref="B22:C22"/>
    <mergeCell ref="D22:E22"/>
    <mergeCell ref="B23:C23"/>
    <mergeCell ref="D23:E23"/>
    <mergeCell ref="B24:C24"/>
    <mergeCell ref="B17:C17"/>
    <mergeCell ref="D17:E17"/>
    <mergeCell ref="B18:C18"/>
    <mergeCell ref="D18:E18"/>
    <mergeCell ref="B19:C19"/>
    <mergeCell ref="D19:E19"/>
    <mergeCell ref="B15:C15"/>
    <mergeCell ref="D15:E15"/>
    <mergeCell ref="I15:J15"/>
    <mergeCell ref="K15:L15"/>
    <mergeCell ref="B16:C16"/>
    <mergeCell ref="D16:E16"/>
    <mergeCell ref="H12:L12"/>
    <mergeCell ref="B13:C13"/>
    <mergeCell ref="D13:E13"/>
    <mergeCell ref="H13:L13"/>
    <mergeCell ref="B14:C14"/>
    <mergeCell ref="D14:E14"/>
    <mergeCell ref="I14:J14"/>
    <mergeCell ref="K14:L14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4:A6"/>
    <mergeCell ref="B4:C6"/>
    <mergeCell ref="D4:E6"/>
    <mergeCell ref="I4:J6"/>
    <mergeCell ref="K4:L6"/>
    <mergeCell ref="A1:E1"/>
    <mergeCell ref="H1:L1"/>
    <mergeCell ref="A2:E2"/>
    <mergeCell ref="H2:L2"/>
    <mergeCell ref="A3:E3"/>
    <mergeCell ref="H3:L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0"/>
  <sheetViews>
    <sheetView workbookViewId="0">
      <selection activeCell="A12" sqref="A12"/>
    </sheetView>
  </sheetViews>
  <sheetFormatPr defaultRowHeight="15" x14ac:dyDescent="0.25"/>
  <cols>
    <col min="1" max="1" width="61.28515625" customWidth="1"/>
    <col min="2" max="2" width="26.28515625" customWidth="1"/>
    <col min="3" max="3" width="23.5703125" customWidth="1"/>
    <col min="4" max="4" width="22.28515625" customWidth="1"/>
    <col min="5" max="5" width="39.5703125" customWidth="1"/>
  </cols>
  <sheetData>
    <row r="1" spans="1:5" ht="45" customHeight="1" x14ac:dyDescent="0.3">
      <c r="A1" s="505" t="s">
        <v>533</v>
      </c>
      <c r="B1" s="505"/>
      <c r="C1" s="505"/>
      <c r="D1" s="505"/>
      <c r="E1" s="505"/>
    </row>
    <row r="2" spans="1:5" x14ac:dyDescent="0.25">
      <c r="A2" s="135" t="s">
        <v>33</v>
      </c>
      <c r="B2" s="141" t="s">
        <v>291</v>
      </c>
      <c r="C2" s="143" t="s">
        <v>292</v>
      </c>
      <c r="D2" s="144" t="s">
        <v>293</v>
      </c>
      <c r="E2" s="147" t="s">
        <v>294</v>
      </c>
    </row>
    <row r="3" spans="1:5" x14ac:dyDescent="0.25">
      <c r="A3" s="136" t="s">
        <v>295</v>
      </c>
      <c r="B3" s="142" t="s">
        <v>383</v>
      </c>
      <c r="C3" s="142" t="s">
        <v>296</v>
      </c>
      <c r="D3" s="142" t="s">
        <v>297</v>
      </c>
      <c r="E3" s="103" t="s">
        <v>297</v>
      </c>
    </row>
    <row r="4" spans="1:5" x14ac:dyDescent="0.25">
      <c r="A4" s="137" t="s">
        <v>298</v>
      </c>
      <c r="B4" s="103" t="s">
        <v>384</v>
      </c>
      <c r="C4" s="103" t="s">
        <v>296</v>
      </c>
      <c r="D4" s="103" t="s">
        <v>297</v>
      </c>
      <c r="E4" s="103" t="s">
        <v>297</v>
      </c>
    </row>
    <row r="5" spans="1:5" x14ac:dyDescent="0.25">
      <c r="A5" s="138"/>
      <c r="B5" s="138"/>
      <c r="C5" s="138"/>
      <c r="D5" s="138"/>
      <c r="E5" s="138"/>
    </row>
    <row r="6" spans="1:5" x14ac:dyDescent="0.25">
      <c r="A6" s="137" t="s">
        <v>299</v>
      </c>
      <c r="B6" s="103" t="s">
        <v>385</v>
      </c>
      <c r="C6" s="103" t="s">
        <v>300</v>
      </c>
      <c r="D6" s="103" t="s">
        <v>297</v>
      </c>
      <c r="E6" s="103" t="s">
        <v>297</v>
      </c>
    </row>
    <row r="7" spans="1:5" x14ac:dyDescent="0.25">
      <c r="A7" s="137" t="s">
        <v>301</v>
      </c>
      <c r="B7" s="103" t="s">
        <v>386</v>
      </c>
      <c r="C7" s="103" t="s">
        <v>300</v>
      </c>
      <c r="D7" s="103" t="s">
        <v>297</v>
      </c>
      <c r="E7" s="103" t="s">
        <v>297</v>
      </c>
    </row>
    <row r="8" spans="1:5" x14ac:dyDescent="0.25">
      <c r="A8" s="138"/>
      <c r="B8" s="138"/>
      <c r="C8" s="138"/>
      <c r="D8" s="138"/>
      <c r="E8" s="138"/>
    </row>
    <row r="9" spans="1:5" x14ac:dyDescent="0.25">
      <c r="A9" s="137" t="s">
        <v>302</v>
      </c>
      <c r="B9" s="103" t="s">
        <v>387</v>
      </c>
      <c r="C9" s="103" t="s">
        <v>303</v>
      </c>
      <c r="D9" s="103" t="s">
        <v>297</v>
      </c>
      <c r="E9" s="103" t="s">
        <v>297</v>
      </c>
    </row>
    <row r="10" spans="1:5" x14ac:dyDescent="0.25">
      <c r="A10" s="137" t="s">
        <v>304</v>
      </c>
      <c r="B10" s="103" t="s">
        <v>388</v>
      </c>
      <c r="C10" s="103" t="s">
        <v>303</v>
      </c>
      <c r="D10" s="103" t="s">
        <v>297</v>
      </c>
      <c r="E10" s="103" t="s">
        <v>297</v>
      </c>
    </row>
    <row r="11" spans="1:5" x14ac:dyDescent="0.25">
      <c r="A11" s="138"/>
      <c r="B11" s="138"/>
      <c r="C11" s="138"/>
      <c r="D11" s="138"/>
      <c r="E11" s="138"/>
    </row>
    <row r="12" spans="1:5" x14ac:dyDescent="0.25">
      <c r="A12" s="137" t="s">
        <v>305</v>
      </c>
      <c r="B12" s="103" t="s">
        <v>376</v>
      </c>
      <c r="C12" s="103" t="s">
        <v>378</v>
      </c>
      <c r="D12" s="103" t="s">
        <v>382</v>
      </c>
      <c r="E12" s="103" t="s">
        <v>380</v>
      </c>
    </row>
    <row r="13" spans="1:5" x14ac:dyDescent="0.25">
      <c r="A13" s="137" t="s">
        <v>306</v>
      </c>
      <c r="B13" s="103" t="s">
        <v>377</v>
      </c>
      <c r="C13" s="103" t="s">
        <v>379</v>
      </c>
      <c r="D13" s="103" t="s">
        <v>382</v>
      </c>
      <c r="E13" s="103" t="s">
        <v>381</v>
      </c>
    </row>
    <row r="14" spans="1:5" x14ac:dyDescent="0.25">
      <c r="A14" s="138"/>
      <c r="B14" s="138"/>
      <c r="C14" s="138"/>
      <c r="D14" s="138"/>
      <c r="E14" s="138"/>
    </row>
    <row r="15" spans="1:5" x14ac:dyDescent="0.25">
      <c r="A15" s="137" t="s">
        <v>307</v>
      </c>
      <c r="B15" s="103" t="s">
        <v>532</v>
      </c>
      <c r="C15" s="103" t="s">
        <v>373</v>
      </c>
      <c r="D15" s="145">
        <v>7800</v>
      </c>
      <c r="E15" s="103" t="s">
        <v>375</v>
      </c>
    </row>
    <row r="16" spans="1:5" x14ac:dyDescent="0.25">
      <c r="A16" s="139" t="s">
        <v>308</v>
      </c>
      <c r="B16" s="104" t="s">
        <v>372</v>
      </c>
      <c r="C16" s="103" t="s">
        <v>374</v>
      </c>
      <c r="D16" s="146">
        <v>7800</v>
      </c>
      <c r="E16" s="104" t="s">
        <v>375</v>
      </c>
    </row>
    <row r="17" spans="1:5" x14ac:dyDescent="0.25">
      <c r="A17" s="140"/>
      <c r="B17" s="140"/>
      <c r="C17" s="140"/>
      <c r="D17" s="140"/>
      <c r="E17" s="140"/>
    </row>
    <row r="19" spans="1:5" ht="39" customHeight="1" x14ac:dyDescent="0.25">
      <c r="A19" s="503" t="s">
        <v>309</v>
      </c>
      <c r="B19" s="503"/>
      <c r="C19" s="503"/>
      <c r="D19" s="503"/>
      <c r="E19" s="503"/>
    </row>
    <row r="20" spans="1:5" x14ac:dyDescent="0.25">
      <c r="A20" s="503" t="s">
        <v>310</v>
      </c>
      <c r="B20" s="503"/>
      <c r="C20" s="503"/>
      <c r="D20" s="503"/>
      <c r="E20" s="503"/>
    </row>
    <row r="21" spans="1:5" x14ac:dyDescent="0.25">
      <c r="A21" s="503" t="s">
        <v>311</v>
      </c>
      <c r="B21" s="503"/>
      <c r="C21" s="503"/>
      <c r="D21" s="503"/>
      <c r="E21" s="503"/>
    </row>
    <row r="22" spans="1:5" x14ac:dyDescent="0.25">
      <c r="A22" s="503"/>
      <c r="B22" s="503"/>
      <c r="C22" s="503"/>
      <c r="D22" s="503"/>
      <c r="E22" s="503"/>
    </row>
    <row r="23" spans="1:5" x14ac:dyDescent="0.25">
      <c r="A23" s="503" t="s">
        <v>389</v>
      </c>
      <c r="B23" s="503"/>
      <c r="C23" s="503"/>
      <c r="D23" s="503"/>
      <c r="E23" s="503"/>
    </row>
    <row r="24" spans="1:5" x14ac:dyDescent="0.25">
      <c r="A24" s="504" t="s">
        <v>312</v>
      </c>
      <c r="B24" s="504"/>
      <c r="C24" s="504"/>
      <c r="D24" s="504"/>
      <c r="E24" s="504"/>
    </row>
    <row r="25" spans="1:5" ht="18" customHeight="1" x14ac:dyDescent="0.25">
      <c r="A25" s="252" t="s">
        <v>495</v>
      </c>
    </row>
    <row r="26" spans="1:5" ht="21.75" customHeight="1" x14ac:dyDescent="0.25">
      <c r="A26" s="252" t="s">
        <v>496</v>
      </c>
    </row>
    <row r="27" spans="1:5" ht="13.5" customHeight="1" x14ac:dyDescent="0.25">
      <c r="A27" s="252" t="s">
        <v>497</v>
      </c>
    </row>
    <row r="28" spans="1:5" x14ac:dyDescent="0.25">
      <c r="A28" t="s">
        <v>313</v>
      </c>
    </row>
    <row r="29" spans="1:5" x14ac:dyDescent="0.25">
      <c r="A29" t="s">
        <v>498</v>
      </c>
    </row>
    <row r="30" spans="1:5" x14ac:dyDescent="0.25">
      <c r="A30" t="s">
        <v>314</v>
      </c>
    </row>
    <row r="31" spans="1:5" x14ac:dyDescent="0.25">
      <c r="A31" t="s">
        <v>315</v>
      </c>
    </row>
    <row r="32" spans="1:5" x14ac:dyDescent="0.25">
      <c r="A32" t="s">
        <v>316</v>
      </c>
    </row>
    <row r="33" spans="1:1" x14ac:dyDescent="0.25">
      <c r="A33" t="s">
        <v>317</v>
      </c>
    </row>
    <row r="34" spans="1:1" x14ac:dyDescent="0.25">
      <c r="A34" t="s">
        <v>318</v>
      </c>
    </row>
    <row r="35" spans="1:1" x14ac:dyDescent="0.25">
      <c r="A35" t="s">
        <v>319</v>
      </c>
    </row>
    <row r="36" spans="1:1" x14ac:dyDescent="0.25">
      <c r="A36" t="s">
        <v>320</v>
      </c>
    </row>
    <row r="37" spans="1:1" x14ac:dyDescent="0.25">
      <c r="A37" t="s">
        <v>321</v>
      </c>
    </row>
    <row r="38" spans="1:1" x14ac:dyDescent="0.25">
      <c r="A38" t="s">
        <v>322</v>
      </c>
    </row>
    <row r="40" spans="1:1" x14ac:dyDescent="0.25">
      <c r="A40" t="s">
        <v>323</v>
      </c>
    </row>
  </sheetData>
  <mergeCells count="7">
    <mergeCell ref="A23:E23"/>
    <mergeCell ref="A24:E24"/>
    <mergeCell ref="A1:E1"/>
    <mergeCell ref="A19:E19"/>
    <mergeCell ref="A20:E20"/>
    <mergeCell ref="A21:E21"/>
    <mergeCell ref="A22:E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</sheetPr>
  <dimension ref="A1:K22"/>
  <sheetViews>
    <sheetView zoomScale="86" zoomScaleNormal="86" workbookViewId="0">
      <selection activeCell="J3" sqref="J3"/>
    </sheetView>
  </sheetViews>
  <sheetFormatPr defaultRowHeight="15" x14ac:dyDescent="0.25"/>
  <cols>
    <col min="1" max="1" width="49.7109375" customWidth="1"/>
    <col min="2" max="2" width="12.140625" customWidth="1"/>
    <col min="3" max="3" width="14.28515625" customWidth="1"/>
    <col min="4" max="4" width="22.42578125" customWidth="1"/>
    <col min="5" max="5" width="13.140625" customWidth="1"/>
    <col min="6" max="6" width="16" customWidth="1"/>
    <col min="7" max="8" width="17.42578125" customWidth="1"/>
    <col min="9" max="9" width="23.42578125" customWidth="1"/>
    <col min="10" max="10" width="15.28515625" customWidth="1"/>
  </cols>
  <sheetData>
    <row r="1" spans="1:11" ht="39.6" customHeight="1" x14ac:dyDescent="0.25">
      <c r="A1" s="506" t="s">
        <v>620</v>
      </c>
      <c r="B1" s="506"/>
      <c r="C1" s="506"/>
      <c r="D1" s="506"/>
      <c r="E1" s="506"/>
      <c r="F1" s="506"/>
      <c r="G1" s="506"/>
      <c r="H1" s="506"/>
      <c r="I1" s="506"/>
    </row>
    <row r="2" spans="1:11" ht="36" customHeight="1" x14ac:dyDescent="0.25">
      <c r="A2" s="507" t="s">
        <v>409</v>
      </c>
      <c r="B2" s="507"/>
      <c r="C2" s="507"/>
      <c r="D2" s="507"/>
      <c r="E2" s="507"/>
      <c r="F2" s="507"/>
      <c r="G2" s="507"/>
      <c r="H2" s="507"/>
      <c r="I2" s="507"/>
    </row>
    <row r="3" spans="1:11" ht="105.75" customHeight="1" x14ac:dyDescent="0.25">
      <c r="A3" s="127" t="s">
        <v>35</v>
      </c>
      <c r="B3" s="127" t="s">
        <v>80</v>
      </c>
      <c r="C3" s="127" t="s">
        <v>396</v>
      </c>
      <c r="D3" s="127" t="s">
        <v>403</v>
      </c>
      <c r="E3" s="127" t="s">
        <v>395</v>
      </c>
      <c r="F3" s="127" t="s">
        <v>341</v>
      </c>
      <c r="G3" s="127" t="s">
        <v>36</v>
      </c>
      <c r="H3" s="206" t="s">
        <v>401</v>
      </c>
      <c r="I3" s="207" t="s">
        <v>240</v>
      </c>
    </row>
    <row r="4" spans="1:11" ht="21" customHeight="1" x14ac:dyDescent="0.25">
      <c r="A4" s="508" t="s">
        <v>408</v>
      </c>
      <c r="B4" s="509"/>
      <c r="C4" s="509"/>
      <c r="D4" s="509"/>
      <c r="E4" s="509"/>
      <c r="F4" s="509"/>
      <c r="G4" s="509"/>
      <c r="H4" s="509"/>
      <c r="I4" s="510"/>
    </row>
    <row r="5" spans="1:11" ht="29.25" customHeight="1" thickBot="1" x14ac:dyDescent="0.3">
      <c r="A5" s="124" t="s">
        <v>37</v>
      </c>
      <c r="B5" s="208"/>
      <c r="C5" s="217" t="s">
        <v>397</v>
      </c>
      <c r="D5" s="217" t="s">
        <v>404</v>
      </c>
      <c r="E5" s="214">
        <v>101000</v>
      </c>
      <c r="F5" s="214">
        <v>180000</v>
      </c>
      <c r="G5" s="214">
        <v>390000</v>
      </c>
      <c r="H5" s="215" t="s">
        <v>398</v>
      </c>
      <c r="I5" s="216" t="s">
        <v>402</v>
      </c>
      <c r="K5" s="17"/>
    </row>
    <row r="6" spans="1:11" ht="37.5" customHeight="1" thickBot="1" x14ac:dyDescent="0.3">
      <c r="A6" s="126" t="s">
        <v>394</v>
      </c>
      <c r="B6" s="164"/>
      <c r="C6" s="204" t="s">
        <v>397</v>
      </c>
      <c r="D6" s="220" t="s">
        <v>411</v>
      </c>
      <c r="E6" s="165">
        <v>108000</v>
      </c>
      <c r="F6" s="165">
        <v>205000</v>
      </c>
      <c r="G6" s="165">
        <v>435000</v>
      </c>
      <c r="H6" s="213" t="s">
        <v>398</v>
      </c>
      <c r="I6" s="211" t="s">
        <v>241</v>
      </c>
    </row>
    <row r="7" spans="1:11" ht="31.5" customHeight="1" thickBot="1" x14ac:dyDescent="0.3">
      <c r="A7" s="125" t="s">
        <v>393</v>
      </c>
      <c r="B7" s="163"/>
      <c r="C7" s="204" t="s">
        <v>397</v>
      </c>
      <c r="D7" s="213" t="s">
        <v>405</v>
      </c>
      <c r="E7" s="165">
        <v>95000</v>
      </c>
      <c r="F7" s="165">
        <v>170000</v>
      </c>
      <c r="G7" s="165">
        <v>390000</v>
      </c>
      <c r="H7" s="213" t="s">
        <v>398</v>
      </c>
      <c r="I7" s="212" t="s">
        <v>241</v>
      </c>
    </row>
    <row r="8" spans="1:11" ht="27" customHeight="1" x14ac:dyDescent="0.25">
      <c r="A8" s="511" t="s">
        <v>410</v>
      </c>
      <c r="B8" s="511"/>
      <c r="C8" s="511"/>
      <c r="D8" s="511"/>
      <c r="E8" s="511"/>
      <c r="F8" s="511"/>
      <c r="G8" s="511"/>
      <c r="H8" s="511"/>
      <c r="I8" s="511"/>
    </row>
    <row r="9" spans="1:11" ht="32.450000000000003" customHeight="1" x14ac:dyDescent="0.25">
      <c r="A9" s="210" t="s">
        <v>400</v>
      </c>
      <c r="B9" s="209"/>
      <c r="C9" s="209" t="s">
        <v>398</v>
      </c>
      <c r="D9" s="209" t="s">
        <v>399</v>
      </c>
      <c r="E9" s="209" t="s">
        <v>398</v>
      </c>
      <c r="F9" s="209" t="s">
        <v>398</v>
      </c>
      <c r="G9" s="209">
        <v>380000</v>
      </c>
      <c r="H9" s="209">
        <v>660000</v>
      </c>
      <c r="I9" s="209" t="s">
        <v>402</v>
      </c>
    </row>
    <row r="10" spans="1:11" x14ac:dyDescent="0.25">
      <c r="A10" s="8"/>
      <c r="B10" s="8"/>
      <c r="C10" s="8"/>
      <c r="D10" s="8"/>
      <c r="E10" s="8"/>
      <c r="F10" s="8"/>
      <c r="G10" s="8"/>
      <c r="H10" s="8"/>
      <c r="I10" s="8"/>
    </row>
    <row r="11" spans="1:11" x14ac:dyDescent="0.25">
      <c r="A11" s="218" t="s">
        <v>406</v>
      </c>
      <c r="B11" s="8"/>
      <c r="C11" s="8"/>
      <c r="D11" s="8"/>
      <c r="E11" s="8"/>
      <c r="F11" s="8"/>
      <c r="G11" s="8"/>
      <c r="H11" s="8"/>
      <c r="I11" s="8"/>
    </row>
    <row r="13" spans="1:11" x14ac:dyDescent="0.25">
      <c r="A13" s="2" t="s">
        <v>39</v>
      </c>
      <c r="B13" s="1"/>
      <c r="C13" s="1"/>
      <c r="D13" s="1"/>
      <c r="E13" s="1"/>
      <c r="F13" s="1"/>
      <c r="G13" s="1"/>
      <c r="H13" s="1"/>
      <c r="I13" s="1"/>
    </row>
    <row r="14" spans="1:11" x14ac:dyDescent="0.25">
      <c r="A14" s="162" t="s">
        <v>340</v>
      </c>
      <c r="B14" s="1"/>
      <c r="C14" s="1"/>
      <c r="D14" s="1"/>
      <c r="E14" s="1"/>
      <c r="F14" s="1"/>
      <c r="G14" s="1"/>
      <c r="H14" s="1"/>
      <c r="I14" s="1"/>
      <c r="J14" s="17"/>
    </row>
    <row r="15" spans="1:11" x14ac:dyDescent="0.25">
      <c r="A15" s="1" t="s">
        <v>40</v>
      </c>
      <c r="G15" s="26"/>
      <c r="H15" s="26"/>
      <c r="J15" s="17"/>
    </row>
    <row r="16" spans="1:11" x14ac:dyDescent="0.25">
      <c r="A16" s="1" t="s">
        <v>41</v>
      </c>
      <c r="J16" s="17"/>
    </row>
    <row r="17" spans="1:10" x14ac:dyDescent="0.25">
      <c r="A17" s="134" t="s">
        <v>290</v>
      </c>
      <c r="J17" s="17"/>
    </row>
    <row r="18" spans="1:10" x14ac:dyDescent="0.25">
      <c r="A18" s="27" t="s">
        <v>230</v>
      </c>
      <c r="J18" s="17"/>
    </row>
    <row r="19" spans="1:10" x14ac:dyDescent="0.25">
      <c r="A19" s="219" t="s">
        <v>407</v>
      </c>
    </row>
    <row r="20" spans="1:10" x14ac:dyDescent="0.25">
      <c r="A20" s="1" t="s">
        <v>42</v>
      </c>
    </row>
    <row r="21" spans="1:10" x14ac:dyDescent="0.25">
      <c r="A21" s="27" t="s">
        <v>229</v>
      </c>
      <c r="E21" s="17"/>
    </row>
    <row r="22" spans="1:10" x14ac:dyDescent="0.25">
      <c r="A22" s="2" t="s">
        <v>231</v>
      </c>
      <c r="B22" s="3"/>
      <c r="E22" s="17"/>
    </row>
  </sheetData>
  <mergeCells count="4">
    <mergeCell ref="A1:I1"/>
    <mergeCell ref="A2:I2"/>
    <mergeCell ref="A4:I4"/>
    <mergeCell ref="A8:I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5"/>
  <sheetViews>
    <sheetView topLeftCell="A4" workbookViewId="0">
      <selection activeCell="A34" sqref="A34"/>
    </sheetView>
  </sheetViews>
  <sheetFormatPr defaultRowHeight="15" x14ac:dyDescent="0.25"/>
  <cols>
    <col min="1" max="1" width="34.42578125" customWidth="1"/>
    <col min="2" max="2" width="11.140625" customWidth="1"/>
    <col min="3" max="3" width="10.42578125" customWidth="1"/>
    <col min="4" max="4" width="9.28515625" customWidth="1"/>
    <col min="6" max="6" width="14.85546875" customWidth="1"/>
    <col min="7" max="7" width="16.85546875" customWidth="1"/>
    <col min="8" max="8" width="12" customWidth="1"/>
    <col min="9" max="9" width="29.5703125" customWidth="1"/>
  </cols>
  <sheetData>
    <row r="1" spans="1:9" ht="21" customHeight="1" x14ac:dyDescent="0.25">
      <c r="A1" s="515" t="s">
        <v>621</v>
      </c>
      <c r="B1" s="516"/>
      <c r="C1" s="516"/>
      <c r="D1" s="516"/>
      <c r="E1" s="516"/>
      <c r="F1" s="516"/>
      <c r="G1" s="516"/>
      <c r="H1" s="516"/>
      <c r="I1" s="516"/>
    </row>
    <row r="2" spans="1:9" ht="42.6" customHeight="1" x14ac:dyDescent="0.25">
      <c r="A2" s="514" t="s">
        <v>622</v>
      </c>
      <c r="B2" s="514"/>
      <c r="C2" s="514"/>
      <c r="D2" s="514"/>
      <c r="E2" s="514"/>
      <c r="F2" s="514"/>
      <c r="G2" s="514"/>
      <c r="H2" s="514"/>
      <c r="I2" s="514"/>
    </row>
    <row r="3" spans="1:9" ht="34.15" customHeight="1" x14ac:dyDescent="0.3">
      <c r="A3" s="528" t="s">
        <v>460</v>
      </c>
      <c r="B3" s="529"/>
      <c r="C3" s="529"/>
      <c r="D3" s="529"/>
      <c r="E3" s="529"/>
      <c r="F3" s="529"/>
      <c r="G3" s="529"/>
      <c r="H3" s="529"/>
      <c r="I3" s="530"/>
    </row>
    <row r="4" spans="1:9" ht="19.149999999999999" customHeight="1" x14ac:dyDescent="0.3">
      <c r="A4" s="517" t="s">
        <v>459</v>
      </c>
      <c r="B4" s="517"/>
      <c r="C4" s="517"/>
      <c r="D4" s="517"/>
      <c r="E4" s="517"/>
      <c r="F4" s="517"/>
      <c r="G4" s="517"/>
      <c r="H4" s="517"/>
      <c r="I4" s="518"/>
    </row>
    <row r="5" spans="1:9" ht="44.25" customHeight="1" x14ac:dyDescent="0.25">
      <c r="A5" s="533" t="s">
        <v>458</v>
      </c>
      <c r="B5" s="535" t="s">
        <v>457</v>
      </c>
      <c r="C5" s="512" t="s">
        <v>456</v>
      </c>
      <c r="D5" s="535" t="s">
        <v>455</v>
      </c>
      <c r="E5" s="537" t="s">
        <v>454</v>
      </c>
      <c r="F5" s="512" t="s">
        <v>453</v>
      </c>
      <c r="G5" s="512" t="s">
        <v>452</v>
      </c>
      <c r="H5" s="531" t="s">
        <v>451</v>
      </c>
      <c r="I5" s="532"/>
    </row>
    <row r="6" spans="1:9" ht="41.25" customHeight="1" x14ac:dyDescent="0.25">
      <c r="A6" s="534"/>
      <c r="B6" s="536"/>
      <c r="C6" s="513"/>
      <c r="D6" s="536"/>
      <c r="E6" s="538"/>
      <c r="F6" s="513"/>
      <c r="G6" s="513"/>
      <c r="H6" s="235" t="s">
        <v>450</v>
      </c>
      <c r="I6" s="235" t="s">
        <v>449</v>
      </c>
    </row>
    <row r="7" spans="1:9" x14ac:dyDescent="0.25">
      <c r="A7" s="237" t="s">
        <v>54</v>
      </c>
      <c r="B7" s="140" t="s">
        <v>448</v>
      </c>
      <c r="C7" s="140">
        <v>35</v>
      </c>
      <c r="D7" s="519" t="s">
        <v>11</v>
      </c>
      <c r="E7" s="519" t="s">
        <v>11</v>
      </c>
      <c r="F7" s="140">
        <v>323000</v>
      </c>
      <c r="G7" s="140">
        <v>577000</v>
      </c>
      <c r="H7" s="140" t="s">
        <v>447</v>
      </c>
      <c r="I7" s="522" t="s">
        <v>11</v>
      </c>
    </row>
    <row r="8" spans="1:9" x14ac:dyDescent="0.25">
      <c r="A8" s="237" t="s">
        <v>446</v>
      </c>
      <c r="B8" s="140" t="s">
        <v>286</v>
      </c>
      <c r="C8" s="140">
        <v>42</v>
      </c>
      <c r="D8" s="520"/>
      <c r="E8" s="520"/>
      <c r="F8" s="140">
        <v>351000</v>
      </c>
      <c r="G8" s="140">
        <v>577000</v>
      </c>
      <c r="H8" s="140" t="s">
        <v>445</v>
      </c>
      <c r="I8" s="523"/>
    </row>
    <row r="9" spans="1:9" x14ac:dyDescent="0.25">
      <c r="A9" s="237" t="s">
        <v>444</v>
      </c>
      <c r="B9" s="140" t="s">
        <v>443</v>
      </c>
      <c r="C9" s="140">
        <v>42</v>
      </c>
      <c r="D9" s="520"/>
      <c r="E9" s="520"/>
      <c r="F9" s="140">
        <v>384000</v>
      </c>
      <c r="G9" s="140">
        <v>645000</v>
      </c>
      <c r="H9" s="140" t="s">
        <v>442</v>
      </c>
      <c r="I9" s="523"/>
    </row>
    <row r="10" spans="1:9" x14ac:dyDescent="0.25">
      <c r="A10" s="237" t="s">
        <v>441</v>
      </c>
      <c r="B10" s="140">
        <v>20500</v>
      </c>
      <c r="C10" s="140">
        <v>42</v>
      </c>
      <c r="D10" s="520"/>
      <c r="E10" s="520"/>
      <c r="F10" s="140">
        <v>363000</v>
      </c>
      <c r="G10" s="140">
        <v>587000</v>
      </c>
      <c r="H10" s="140" t="s">
        <v>440</v>
      </c>
      <c r="I10" s="523"/>
    </row>
    <row r="11" spans="1:9" ht="56.25" customHeight="1" x14ac:dyDescent="0.25">
      <c r="A11" s="235" t="s">
        <v>439</v>
      </c>
      <c r="B11" s="140">
        <v>39000</v>
      </c>
      <c r="C11" s="140">
        <v>95</v>
      </c>
      <c r="D11" s="520"/>
      <c r="E11" s="520"/>
      <c r="F11" s="236" t="s">
        <v>438</v>
      </c>
      <c r="G11" s="236" t="s">
        <v>437</v>
      </c>
      <c r="H11" s="140" t="s">
        <v>436</v>
      </c>
      <c r="I11" s="523"/>
    </row>
    <row r="12" spans="1:9" x14ac:dyDescent="0.25">
      <c r="A12" s="235" t="s">
        <v>435</v>
      </c>
      <c r="B12" s="140">
        <v>47000</v>
      </c>
      <c r="C12" s="140">
        <v>48</v>
      </c>
      <c r="D12" s="521"/>
      <c r="E12" s="521"/>
      <c r="F12" s="140">
        <v>824000</v>
      </c>
      <c r="G12" s="140" t="s">
        <v>11</v>
      </c>
      <c r="H12" s="140" t="s">
        <v>434</v>
      </c>
      <c r="I12" s="523"/>
    </row>
    <row r="13" spans="1:9" ht="50.25" customHeight="1" x14ac:dyDescent="0.25">
      <c r="A13" s="234" t="s">
        <v>433</v>
      </c>
      <c r="B13" s="525" t="s">
        <v>432</v>
      </c>
      <c r="C13" s="526"/>
      <c r="D13" s="526"/>
      <c r="E13" s="526"/>
      <c r="F13" s="526"/>
      <c r="G13" s="526"/>
      <c r="H13" s="527"/>
      <c r="I13" s="524"/>
    </row>
    <row r="14" spans="1:9" x14ac:dyDescent="0.25">
      <c r="A14" s="233"/>
    </row>
    <row r="15" spans="1:9" x14ac:dyDescent="0.25">
      <c r="A15" s="232" t="s">
        <v>431</v>
      </c>
      <c r="B15" s="231"/>
      <c r="C15" s="231"/>
      <c r="D15" s="231"/>
      <c r="E15" s="231"/>
      <c r="F15" s="231"/>
    </row>
    <row r="16" spans="1:9" x14ac:dyDescent="0.25">
      <c r="A16" s="230" t="s">
        <v>430</v>
      </c>
      <c r="B16" s="229"/>
      <c r="C16" s="229"/>
      <c r="D16" s="229"/>
      <c r="E16" s="229"/>
      <c r="F16" s="229"/>
    </row>
    <row r="17" spans="1:7" x14ac:dyDescent="0.25">
      <c r="A17" s="228" t="s">
        <v>429</v>
      </c>
      <c r="B17" s="227"/>
      <c r="C17" s="227"/>
      <c r="D17" s="227"/>
      <c r="E17" s="227"/>
      <c r="F17" s="227"/>
      <c r="G17" s="227"/>
    </row>
    <row r="18" spans="1:7" x14ac:dyDescent="0.25">
      <c r="A18" s="222" t="s">
        <v>428</v>
      </c>
    </row>
    <row r="19" spans="1:7" x14ac:dyDescent="0.25">
      <c r="A19" s="226" t="s">
        <v>427</v>
      </c>
    </row>
    <row r="20" spans="1:7" x14ac:dyDescent="0.25">
      <c r="A20" s="226" t="s">
        <v>426</v>
      </c>
    </row>
    <row r="21" spans="1:7" x14ac:dyDescent="0.25">
      <c r="A21" s="226" t="s">
        <v>425</v>
      </c>
    </row>
    <row r="22" spans="1:7" x14ac:dyDescent="0.25">
      <c r="A22" s="226" t="s">
        <v>424</v>
      </c>
    </row>
    <row r="23" spans="1:7" x14ac:dyDescent="0.25">
      <c r="A23" s="226" t="s">
        <v>423</v>
      </c>
    </row>
    <row r="24" spans="1:7" x14ac:dyDescent="0.25">
      <c r="A24" s="226" t="s">
        <v>422</v>
      </c>
    </row>
    <row r="25" spans="1:7" x14ac:dyDescent="0.25">
      <c r="A25" s="226" t="s">
        <v>421</v>
      </c>
    </row>
    <row r="26" spans="1:7" x14ac:dyDescent="0.25">
      <c r="A26" s="226" t="s">
        <v>420</v>
      </c>
    </row>
    <row r="27" spans="1:7" x14ac:dyDescent="0.25">
      <c r="A27" s="226" t="s">
        <v>419</v>
      </c>
    </row>
    <row r="28" spans="1:7" ht="18.75" x14ac:dyDescent="0.25">
      <c r="A28" s="225" t="s">
        <v>418</v>
      </c>
    </row>
    <row r="29" spans="1:7" x14ac:dyDescent="0.25">
      <c r="A29" s="224"/>
    </row>
    <row r="30" spans="1:7" x14ac:dyDescent="0.25">
      <c r="A30" s="223"/>
      <c r="B30" s="223" t="s">
        <v>417</v>
      </c>
    </row>
    <row r="31" spans="1:7" x14ac:dyDescent="0.25">
      <c r="A31" s="223"/>
      <c r="B31" s="223" t="s">
        <v>416</v>
      </c>
    </row>
    <row r="32" spans="1:7" x14ac:dyDescent="0.25">
      <c r="A32" s="222"/>
      <c r="B32" s="222" t="s">
        <v>415</v>
      </c>
    </row>
    <row r="33" spans="1:1" x14ac:dyDescent="0.25">
      <c r="A33" s="221" t="s">
        <v>414</v>
      </c>
    </row>
    <row r="34" spans="1:1" x14ac:dyDescent="0.25">
      <c r="A34" s="221" t="s">
        <v>413</v>
      </c>
    </row>
    <row r="35" spans="1:1" x14ac:dyDescent="0.25">
      <c r="A35" s="221" t="s">
        <v>412</v>
      </c>
    </row>
  </sheetData>
  <mergeCells count="16">
    <mergeCell ref="G5:G6"/>
    <mergeCell ref="A2:I2"/>
    <mergeCell ref="A1:I1"/>
    <mergeCell ref="A4:I4"/>
    <mergeCell ref="D7:D12"/>
    <mergeCell ref="E7:E12"/>
    <mergeCell ref="I7:I13"/>
    <mergeCell ref="B13:H13"/>
    <mergeCell ref="A3:I3"/>
    <mergeCell ref="H5:I5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99"/>
  </sheetPr>
  <dimension ref="A1"/>
  <sheetViews>
    <sheetView topLeftCell="A34" workbookViewId="0">
      <selection activeCell="P58" sqref="P58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link="[1]!'!OLE_LINK6'" oleUpdate="OLEUPDATE_ALWAYS" shapeId="7170">
          <objectPr defaultSize="0" dde="1" r:id="rId3">
            <anchor moveWithCells="1">
              <from>
                <xdr:col>0</xdr:col>
                <xdr:colOff>0</xdr:colOff>
                <xdr:row>56</xdr:row>
                <xdr:rowOff>0</xdr:rowOff>
              </from>
              <to>
                <xdr:col>11</xdr:col>
                <xdr:colOff>219075</xdr:colOff>
                <xdr:row>99</xdr:row>
                <xdr:rowOff>114300</xdr:rowOff>
              </to>
            </anchor>
          </objectPr>
        </oleObject>
      </mc:Choice>
      <mc:Fallback>
        <oleObject link="[1]!'!OLE_LINK6'" oleUpdate="OLEUPDATE_ALWAYS" shapeId="717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W40"/>
  <sheetViews>
    <sheetView zoomScale="88" zoomScaleNormal="88" workbookViewId="0">
      <selection activeCell="K17" sqref="K17"/>
    </sheetView>
  </sheetViews>
  <sheetFormatPr defaultRowHeight="15" x14ac:dyDescent="0.25"/>
  <cols>
    <col min="1" max="1" width="34.42578125" customWidth="1"/>
    <col min="3" max="3" width="22" customWidth="1"/>
    <col min="4" max="4" width="27.42578125" customWidth="1"/>
    <col min="5" max="5" width="10.5703125" customWidth="1"/>
    <col min="6" max="6" width="14.28515625" customWidth="1"/>
    <col min="7" max="7" width="4.28515625" customWidth="1"/>
  </cols>
  <sheetData>
    <row r="1" spans="1:23" s="22" customFormat="1" ht="21" customHeight="1" x14ac:dyDescent="0.35">
      <c r="A1" s="349" t="s">
        <v>362</v>
      </c>
      <c r="B1" s="349"/>
      <c r="C1" s="349"/>
      <c r="D1" s="349"/>
      <c r="E1" s="349"/>
      <c r="F1" s="349"/>
    </row>
    <row r="2" spans="1:23" ht="44.25" customHeight="1" x14ac:dyDescent="0.25">
      <c r="A2" s="349"/>
      <c r="B2" s="349"/>
      <c r="C2" s="349"/>
      <c r="D2" s="349"/>
      <c r="E2" s="349"/>
      <c r="F2" s="349"/>
    </row>
    <row r="3" spans="1:23" ht="62.25" customHeight="1" x14ac:dyDescent="0.25">
      <c r="A3" s="350" t="s">
        <v>552</v>
      </c>
      <c r="B3" s="350"/>
      <c r="C3" s="350"/>
      <c r="D3" s="350"/>
      <c r="E3" s="350"/>
      <c r="F3" s="35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32.25" customHeight="1" x14ac:dyDescent="0.25">
      <c r="A4" s="351" t="s">
        <v>546</v>
      </c>
      <c r="B4" s="351"/>
      <c r="C4" s="351"/>
      <c r="D4" s="351"/>
      <c r="E4" s="351"/>
      <c r="F4" s="351"/>
      <c r="G4" s="5"/>
    </row>
    <row r="5" spans="1:23" ht="16.149999999999999" customHeight="1" thickBot="1" x14ac:dyDescent="0.3">
      <c r="A5" s="352" t="s">
        <v>33</v>
      </c>
      <c r="B5" s="353"/>
      <c r="C5" s="69" t="s">
        <v>174</v>
      </c>
      <c r="D5" s="187" t="s">
        <v>175</v>
      </c>
      <c r="E5" s="203" t="s">
        <v>176</v>
      </c>
      <c r="F5" s="203" t="s">
        <v>363</v>
      </c>
      <c r="G5" s="5"/>
    </row>
    <row r="6" spans="1:23" ht="16.5" customHeight="1" x14ac:dyDescent="0.25">
      <c r="A6" s="354" t="s">
        <v>275</v>
      </c>
      <c r="B6" s="355"/>
      <c r="C6" s="69" t="s">
        <v>28</v>
      </c>
      <c r="D6" s="187" t="s">
        <v>178</v>
      </c>
      <c r="E6" s="70">
        <v>19</v>
      </c>
      <c r="F6" s="70">
        <v>5300</v>
      </c>
      <c r="G6" s="5"/>
    </row>
    <row r="7" spans="1:23" ht="16.5" customHeight="1" x14ac:dyDescent="0.25">
      <c r="A7" s="359" t="s">
        <v>278</v>
      </c>
      <c r="B7" s="360"/>
      <c r="C7" s="70" t="s">
        <v>28</v>
      </c>
      <c r="D7" s="186" t="s">
        <v>178</v>
      </c>
      <c r="E7" s="70">
        <v>19</v>
      </c>
      <c r="F7" s="70">
        <v>5300</v>
      </c>
      <c r="G7" s="5"/>
    </row>
    <row r="8" spans="1:23" ht="17.25" customHeight="1" x14ac:dyDescent="0.25">
      <c r="A8" s="359" t="s">
        <v>43</v>
      </c>
      <c r="B8" s="360"/>
      <c r="C8" s="70" t="s">
        <v>237</v>
      </c>
      <c r="D8" s="186" t="s">
        <v>178</v>
      </c>
      <c r="E8" s="70">
        <v>19</v>
      </c>
      <c r="F8" s="70">
        <v>5300</v>
      </c>
      <c r="G8" s="5"/>
    </row>
    <row r="9" spans="1:23" ht="16.5" customHeight="1" x14ac:dyDescent="0.25">
      <c r="A9" s="361" t="s">
        <v>44</v>
      </c>
      <c r="B9" s="362"/>
      <c r="C9" s="70" t="s">
        <v>177</v>
      </c>
      <c r="D9" s="70" t="s">
        <v>179</v>
      </c>
      <c r="E9" s="342" t="s">
        <v>359</v>
      </c>
      <c r="F9" s="343"/>
      <c r="G9" s="5"/>
    </row>
    <row r="10" spans="1:23" ht="16.5" customHeight="1" x14ac:dyDescent="0.25">
      <c r="A10" s="344" t="s">
        <v>45</v>
      </c>
      <c r="B10" s="345"/>
      <c r="C10" s="72" t="s">
        <v>177</v>
      </c>
      <c r="D10" s="72" t="s">
        <v>178</v>
      </c>
      <c r="E10" s="70">
        <v>40</v>
      </c>
      <c r="F10" s="71">
        <v>8000</v>
      </c>
      <c r="G10" s="5"/>
    </row>
    <row r="11" spans="1:23" ht="17.25" x14ac:dyDescent="0.3">
      <c r="A11" s="346" t="s">
        <v>47</v>
      </c>
      <c r="B11" s="346"/>
      <c r="C11" s="72" t="s">
        <v>177</v>
      </c>
      <c r="D11" s="129" t="s">
        <v>179</v>
      </c>
      <c r="E11" s="347" t="s">
        <v>11</v>
      </c>
      <c r="F11" s="348"/>
      <c r="G11" s="5"/>
    </row>
    <row r="12" spans="1:23" ht="17.25" x14ac:dyDescent="0.3">
      <c r="A12" s="356" t="s">
        <v>370</v>
      </c>
      <c r="B12" s="357"/>
      <c r="C12" s="342" t="s">
        <v>371</v>
      </c>
      <c r="D12" s="363"/>
      <c r="E12" s="188"/>
      <c r="F12" s="286"/>
      <c r="G12" s="285"/>
    </row>
    <row r="13" spans="1:23" ht="17.25" x14ac:dyDescent="0.3">
      <c r="A13" s="356" t="s">
        <v>277</v>
      </c>
      <c r="B13" s="357"/>
      <c r="C13" s="70" t="s">
        <v>276</v>
      </c>
      <c r="D13" s="128" t="s">
        <v>179</v>
      </c>
      <c r="E13" s="130">
        <v>70</v>
      </c>
      <c r="F13" s="284">
        <v>15000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.25" x14ac:dyDescent="0.3">
      <c r="A14" s="364" t="s">
        <v>360</v>
      </c>
      <c r="B14" s="364"/>
      <c r="C14" s="358" t="s">
        <v>361</v>
      </c>
      <c r="D14" s="358"/>
      <c r="E14" s="130">
        <v>90</v>
      </c>
      <c r="F14" s="130">
        <v>22500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7.25" x14ac:dyDescent="0.3">
      <c r="A15" s="356" t="s">
        <v>170</v>
      </c>
      <c r="B15" s="357"/>
      <c r="C15" s="358" t="s">
        <v>361</v>
      </c>
      <c r="D15" s="358"/>
      <c r="E15" s="130">
        <v>50</v>
      </c>
      <c r="F15" s="130">
        <v>11000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.45" customHeight="1" x14ac:dyDescent="0.3">
      <c r="A16" s="366" t="s">
        <v>173</v>
      </c>
      <c r="B16" s="357"/>
      <c r="C16" s="358" t="s">
        <v>361</v>
      </c>
      <c r="D16" s="358"/>
      <c r="E16" s="130">
        <v>50</v>
      </c>
      <c r="F16" s="130">
        <v>11000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7.25" x14ac:dyDescent="0.3">
      <c r="A17" s="356" t="s">
        <v>172</v>
      </c>
      <c r="B17" s="357"/>
      <c r="C17" s="342" t="s">
        <v>364</v>
      </c>
      <c r="D17" s="363"/>
      <c r="E17" s="130">
        <v>35</v>
      </c>
      <c r="F17" s="130">
        <v>7000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.25" x14ac:dyDescent="0.3">
      <c r="A18" s="356" t="s">
        <v>171</v>
      </c>
      <c r="B18" s="357"/>
      <c r="C18" s="342" t="s">
        <v>361</v>
      </c>
      <c r="D18" s="363"/>
      <c r="E18" s="130">
        <v>50</v>
      </c>
      <c r="F18" s="130">
        <v>11000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7.25" x14ac:dyDescent="0.3">
      <c r="A19" s="356" t="s">
        <v>368</v>
      </c>
      <c r="B19" s="357"/>
      <c r="C19" s="342" t="s">
        <v>369</v>
      </c>
      <c r="D19" s="363"/>
      <c r="E19" s="188">
        <v>50</v>
      </c>
      <c r="F19" s="130">
        <v>11000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7.25" x14ac:dyDescent="0.3">
      <c r="A20" s="364" t="s">
        <v>390</v>
      </c>
      <c r="B20" s="364"/>
      <c r="C20" s="358" t="s">
        <v>391</v>
      </c>
      <c r="D20" s="358"/>
      <c r="E20" s="205">
        <v>40</v>
      </c>
      <c r="F20" s="130">
        <v>8000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7.25" x14ac:dyDescent="0.3">
      <c r="A21" s="367" t="s">
        <v>365</v>
      </c>
      <c r="B21" s="367"/>
      <c r="C21" s="367"/>
      <c r="D21" s="367"/>
      <c r="E21" s="367"/>
      <c r="F21" s="367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66" customHeight="1" x14ac:dyDescent="0.25">
      <c r="A22" s="365" t="s">
        <v>680</v>
      </c>
      <c r="B22" s="365"/>
      <c r="C22" s="365"/>
      <c r="D22" s="365"/>
      <c r="E22" s="365"/>
      <c r="F22" s="36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5" customHeight="1" x14ac:dyDescent="0.25">
      <c r="A23" s="191"/>
      <c r="B23" s="191"/>
      <c r="C23" s="192"/>
      <c r="D23" s="193"/>
      <c r="E23" s="194"/>
      <c r="F23" s="19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" customHeight="1" x14ac:dyDescent="0.25">
      <c r="A24" s="287" t="s">
        <v>180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5"/>
      <c r="R24" s="5"/>
      <c r="S24" s="5"/>
      <c r="T24" s="5"/>
      <c r="U24" s="5"/>
      <c r="V24" s="5"/>
      <c r="W24" s="5"/>
    </row>
    <row r="25" spans="1:23" ht="15.75" customHeight="1" x14ac:dyDescent="0.25">
      <c r="A25" s="288" t="s">
        <v>551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1"/>
      <c r="Q25" s="5"/>
      <c r="R25" s="5"/>
      <c r="S25" s="5"/>
      <c r="T25" s="5"/>
      <c r="U25" s="5"/>
      <c r="V25" s="5"/>
      <c r="W25" s="5"/>
    </row>
    <row r="26" spans="1:23" ht="16.5" customHeight="1" x14ac:dyDescent="0.25">
      <c r="A26" s="290" t="s">
        <v>547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5"/>
      <c r="R26" s="5"/>
      <c r="S26" s="5"/>
      <c r="T26" s="5"/>
      <c r="U26" s="5"/>
      <c r="V26" s="5"/>
      <c r="W26" s="5"/>
    </row>
    <row r="27" spans="1:23" ht="15.75" x14ac:dyDescent="0.25">
      <c r="A27" s="290" t="s">
        <v>548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23" ht="15.75" x14ac:dyDescent="0.25">
      <c r="A28" s="290" t="s">
        <v>549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23" ht="15.75" x14ac:dyDescent="0.25">
      <c r="A29" s="290" t="s">
        <v>550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23" ht="15.75" x14ac:dyDescent="0.25">
      <c r="A30" s="288" t="s">
        <v>181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1"/>
      <c r="M30" s="21"/>
      <c r="N30" s="21"/>
      <c r="O30" s="21"/>
      <c r="P30" s="21"/>
    </row>
    <row r="31" spans="1:23" ht="15.75" x14ac:dyDescent="0.25">
      <c r="A31" s="21" t="s">
        <v>182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23" ht="15.75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6" ht="15.75" x14ac:dyDescent="0.25">
      <c r="A33" s="368"/>
      <c r="B33" s="368"/>
      <c r="C33" s="196"/>
      <c r="D33" s="197"/>
      <c r="E33" s="198"/>
      <c r="F33" s="195"/>
    </row>
    <row r="34" spans="1:6" ht="15.75" x14ac:dyDescent="0.25">
      <c r="A34" s="369"/>
      <c r="B34" s="369"/>
      <c r="C34" s="196"/>
      <c r="D34" s="197"/>
      <c r="E34" s="199"/>
      <c r="F34" s="195"/>
    </row>
    <row r="35" spans="1:6" ht="15.75" x14ac:dyDescent="0.25">
      <c r="A35" s="368"/>
      <c r="B35" s="368"/>
      <c r="C35" s="196"/>
      <c r="D35" s="197"/>
      <c r="E35" s="199"/>
      <c r="F35" s="195"/>
    </row>
    <row r="36" spans="1:6" ht="15.75" x14ac:dyDescent="0.25">
      <c r="A36" s="369"/>
      <c r="B36" s="369"/>
      <c r="C36" s="196"/>
      <c r="D36" s="197"/>
      <c r="E36" s="199"/>
      <c r="F36" s="195"/>
    </row>
    <row r="37" spans="1:6" ht="15.75" x14ac:dyDescent="0.25">
      <c r="A37" s="369"/>
      <c r="B37" s="369"/>
      <c r="C37" s="196"/>
      <c r="D37" s="197"/>
      <c r="E37" s="199"/>
      <c r="F37" s="195"/>
    </row>
    <row r="38" spans="1:6" ht="15.75" x14ac:dyDescent="0.25">
      <c r="A38" s="368"/>
      <c r="B38" s="368"/>
      <c r="C38" s="196"/>
      <c r="D38" s="197"/>
      <c r="E38" s="199"/>
      <c r="F38" s="195"/>
    </row>
    <row r="39" spans="1:6" x14ac:dyDescent="0.25">
      <c r="A39" s="200"/>
      <c r="B39" s="200"/>
      <c r="C39" s="200"/>
      <c r="D39" s="200"/>
      <c r="E39" s="200"/>
      <c r="F39" s="201"/>
    </row>
    <row r="40" spans="1:6" x14ac:dyDescent="0.25">
      <c r="A40" s="202"/>
      <c r="B40" s="202"/>
      <c r="C40" s="202"/>
      <c r="D40" s="202"/>
      <c r="E40" s="202"/>
      <c r="F40" s="201"/>
    </row>
  </sheetData>
  <mergeCells count="37">
    <mergeCell ref="A38:B38"/>
    <mergeCell ref="A33:B33"/>
    <mergeCell ref="A34:B34"/>
    <mergeCell ref="A35:B35"/>
    <mergeCell ref="A36:B36"/>
    <mergeCell ref="A37:B37"/>
    <mergeCell ref="A22:F22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F21"/>
    <mergeCell ref="A15:B15"/>
    <mergeCell ref="C15:D15"/>
    <mergeCell ref="A7:B7"/>
    <mergeCell ref="A8:B8"/>
    <mergeCell ref="A9:B9"/>
    <mergeCell ref="A12:B12"/>
    <mergeCell ref="C12:D12"/>
    <mergeCell ref="A13:B13"/>
    <mergeCell ref="A14:B14"/>
    <mergeCell ref="C14:D14"/>
    <mergeCell ref="E9:F9"/>
    <mergeCell ref="A10:B10"/>
    <mergeCell ref="A11:B11"/>
    <mergeCell ref="E11:F11"/>
    <mergeCell ref="A1:F2"/>
    <mergeCell ref="A3:F3"/>
    <mergeCell ref="A4:F4"/>
    <mergeCell ref="A5:B5"/>
    <mergeCell ref="A6:B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A1:W67"/>
  <sheetViews>
    <sheetView zoomScale="84" zoomScaleNormal="84" workbookViewId="0">
      <pane ySplit="4" topLeftCell="A14" activePane="bottomLeft" state="frozenSplit"/>
      <selection pane="bottomLeft" activeCell="E15" sqref="E15"/>
    </sheetView>
  </sheetViews>
  <sheetFormatPr defaultRowHeight="15" x14ac:dyDescent="0.25"/>
  <cols>
    <col min="1" max="1" width="29.85546875" style="11" customWidth="1"/>
    <col min="2" max="2" width="12.140625" customWidth="1"/>
    <col min="3" max="3" width="15.28515625" customWidth="1"/>
    <col min="4" max="4" width="12.85546875" customWidth="1"/>
    <col min="5" max="5" width="15.7109375" customWidth="1"/>
    <col min="6" max="6" width="11.7109375" customWidth="1"/>
    <col min="7" max="7" width="15.85546875" customWidth="1"/>
    <col min="8" max="8" width="14.28515625" customWidth="1"/>
    <col min="9" max="9" width="12.7109375" customWidth="1"/>
    <col min="10" max="10" width="13.140625" customWidth="1"/>
    <col min="11" max="11" width="23" style="11" customWidth="1"/>
    <col min="15" max="15" width="36" customWidth="1"/>
  </cols>
  <sheetData>
    <row r="1" spans="1:23" ht="42" customHeight="1" x14ac:dyDescent="0.25">
      <c r="A1" s="378" t="s">
        <v>499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23" s="14" customFormat="1" ht="33" customHeight="1" x14ac:dyDescent="0.3">
      <c r="A2" s="390" t="s">
        <v>559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</row>
    <row r="3" spans="1:23" ht="47.25" customHeight="1" x14ac:dyDescent="0.25">
      <c r="A3" s="392" t="s">
        <v>568</v>
      </c>
      <c r="B3" s="394" t="s">
        <v>0</v>
      </c>
      <c r="C3" s="392" t="s">
        <v>119</v>
      </c>
      <c r="D3" s="397" t="s">
        <v>1</v>
      </c>
      <c r="E3" s="386" t="s">
        <v>102</v>
      </c>
      <c r="F3" s="384"/>
      <c r="G3" s="385"/>
      <c r="H3" s="383" t="s">
        <v>103</v>
      </c>
      <c r="I3" s="384"/>
      <c r="J3" s="385"/>
      <c r="K3" s="57" t="s">
        <v>23</v>
      </c>
    </row>
    <row r="4" spans="1:23" ht="45" customHeight="1" x14ac:dyDescent="0.25">
      <c r="A4" s="393"/>
      <c r="B4" s="395"/>
      <c r="C4" s="396"/>
      <c r="D4" s="398"/>
      <c r="E4" s="56" t="s">
        <v>2</v>
      </c>
      <c r="F4" s="55" t="s">
        <v>3</v>
      </c>
      <c r="G4" s="55" t="s">
        <v>4</v>
      </c>
      <c r="H4" s="52" t="s">
        <v>5</v>
      </c>
      <c r="I4" s="53" t="s">
        <v>6</v>
      </c>
      <c r="J4" s="54" t="s">
        <v>7</v>
      </c>
      <c r="K4" s="52" t="s">
        <v>99</v>
      </c>
    </row>
    <row r="5" spans="1:23" ht="24" customHeight="1" x14ac:dyDescent="0.25">
      <c r="A5" s="387" t="s">
        <v>31</v>
      </c>
      <c r="B5" s="388"/>
      <c r="C5" s="388"/>
      <c r="D5" s="388"/>
      <c r="E5" s="388"/>
      <c r="F5" s="388"/>
      <c r="G5" s="388"/>
      <c r="H5" s="388"/>
      <c r="I5" s="388"/>
      <c r="J5" s="388"/>
      <c r="K5" s="389"/>
    </row>
    <row r="6" spans="1:23" ht="31.5" x14ac:dyDescent="0.25">
      <c r="A6" s="38" t="s">
        <v>131</v>
      </c>
      <c r="B6" s="39">
        <v>1500</v>
      </c>
      <c r="C6" s="171" t="s">
        <v>347</v>
      </c>
      <c r="D6" s="39">
        <v>1</v>
      </c>
      <c r="E6" s="39">
        <v>7.8</v>
      </c>
      <c r="F6" s="40">
        <v>7.5</v>
      </c>
      <c r="G6" s="40">
        <v>7.2</v>
      </c>
      <c r="H6" s="40">
        <f>E6*200</f>
        <v>1560</v>
      </c>
      <c r="I6" s="40">
        <f>F6*200</f>
        <v>1500</v>
      </c>
      <c r="J6" s="40">
        <f>G6*200</f>
        <v>1440</v>
      </c>
      <c r="K6" s="41">
        <v>1900</v>
      </c>
    </row>
    <row r="7" spans="1:23" ht="15.75" x14ac:dyDescent="0.25">
      <c r="A7" s="35" t="s">
        <v>132</v>
      </c>
      <c r="B7" s="32">
        <v>1500</v>
      </c>
      <c r="C7" s="171" t="s">
        <v>347</v>
      </c>
      <c r="D7" s="32">
        <v>1</v>
      </c>
      <c r="E7" s="32">
        <v>7.8</v>
      </c>
      <c r="F7" s="33">
        <v>7.5</v>
      </c>
      <c r="G7" s="40">
        <v>7.2</v>
      </c>
      <c r="H7" s="40">
        <f t="shared" ref="H7:H11" si="0">E7*200</f>
        <v>1560</v>
      </c>
      <c r="I7" s="40">
        <f t="shared" ref="I7:I11" si="1">F7*200</f>
        <v>1500</v>
      </c>
      <c r="J7" s="40">
        <f t="shared" ref="J7:J11" si="2">G7*200</f>
        <v>1440</v>
      </c>
      <c r="K7" s="34" t="s">
        <v>166</v>
      </c>
      <c r="L7" s="374"/>
      <c r="M7" s="375"/>
      <c r="N7" s="375"/>
      <c r="O7" s="375"/>
    </row>
    <row r="8" spans="1:23" ht="15.75" x14ac:dyDescent="0.25">
      <c r="A8" s="35" t="s">
        <v>133</v>
      </c>
      <c r="B8" s="32">
        <v>1500</v>
      </c>
      <c r="C8" s="171" t="s">
        <v>347</v>
      </c>
      <c r="D8" s="32">
        <v>1</v>
      </c>
      <c r="E8" s="32">
        <v>7.8</v>
      </c>
      <c r="F8" s="33">
        <v>7.5</v>
      </c>
      <c r="G8" s="40">
        <v>7.2</v>
      </c>
      <c r="H8" s="40">
        <f t="shared" si="0"/>
        <v>1560</v>
      </c>
      <c r="I8" s="40">
        <f t="shared" si="1"/>
        <v>1500</v>
      </c>
      <c r="J8" s="40">
        <f t="shared" si="2"/>
        <v>1440</v>
      </c>
      <c r="K8" s="34" t="s">
        <v>346</v>
      </c>
      <c r="L8" s="374"/>
      <c r="M8" s="375"/>
      <c r="N8" s="375"/>
      <c r="O8" s="375"/>
    </row>
    <row r="9" spans="1:23" ht="15.75" x14ac:dyDescent="0.25">
      <c r="A9" s="35" t="s">
        <v>134</v>
      </c>
      <c r="B9" s="32">
        <v>1500</v>
      </c>
      <c r="C9" s="171" t="s">
        <v>347</v>
      </c>
      <c r="D9" s="32">
        <v>1</v>
      </c>
      <c r="E9" s="32">
        <v>7.8</v>
      </c>
      <c r="F9" s="33">
        <v>7.5</v>
      </c>
      <c r="G9" s="40">
        <v>7.2</v>
      </c>
      <c r="H9" s="40">
        <f t="shared" si="0"/>
        <v>1560</v>
      </c>
      <c r="I9" s="40">
        <f t="shared" si="1"/>
        <v>1500</v>
      </c>
      <c r="J9" s="40">
        <f t="shared" si="2"/>
        <v>1440</v>
      </c>
      <c r="K9" s="34" t="s">
        <v>328</v>
      </c>
      <c r="L9" s="374"/>
      <c r="M9" s="375"/>
      <c r="N9" s="375"/>
      <c r="O9" s="375"/>
    </row>
    <row r="10" spans="1:23" ht="15.75" x14ac:dyDescent="0.25">
      <c r="A10" s="35" t="s">
        <v>135</v>
      </c>
      <c r="B10" s="32">
        <v>1500</v>
      </c>
      <c r="C10" s="171" t="s">
        <v>347</v>
      </c>
      <c r="D10" s="32">
        <v>1</v>
      </c>
      <c r="E10" s="32">
        <v>7.8</v>
      </c>
      <c r="F10" s="33">
        <v>7.5</v>
      </c>
      <c r="G10" s="40">
        <v>7.2</v>
      </c>
      <c r="H10" s="40">
        <f t="shared" si="0"/>
        <v>1560</v>
      </c>
      <c r="I10" s="40">
        <f t="shared" si="1"/>
        <v>1500</v>
      </c>
      <c r="J10" s="40">
        <f t="shared" si="2"/>
        <v>1440</v>
      </c>
      <c r="K10" s="34" t="s">
        <v>164</v>
      </c>
      <c r="L10" s="374"/>
      <c r="M10" s="375"/>
      <c r="N10" s="375"/>
      <c r="O10" s="375"/>
    </row>
    <row r="11" spans="1:23" ht="15.75" x14ac:dyDescent="0.25">
      <c r="A11" s="35" t="s">
        <v>136</v>
      </c>
      <c r="B11" s="32">
        <v>1500</v>
      </c>
      <c r="C11" s="171" t="s">
        <v>347</v>
      </c>
      <c r="D11" s="32">
        <v>1</v>
      </c>
      <c r="E11" s="32">
        <v>7.8</v>
      </c>
      <c r="F11" s="33">
        <v>7.5</v>
      </c>
      <c r="G11" s="40">
        <v>7.2</v>
      </c>
      <c r="H11" s="40">
        <f t="shared" si="0"/>
        <v>1560</v>
      </c>
      <c r="I11" s="40">
        <f t="shared" si="1"/>
        <v>1500</v>
      </c>
      <c r="J11" s="40">
        <f t="shared" si="2"/>
        <v>1440</v>
      </c>
      <c r="K11" s="34" t="s">
        <v>163</v>
      </c>
      <c r="L11" s="374"/>
      <c r="M11" s="375"/>
      <c r="N11" s="375"/>
      <c r="O11" s="375"/>
    </row>
    <row r="12" spans="1:23" ht="31.5" x14ac:dyDescent="0.25">
      <c r="A12" s="190" t="s">
        <v>661</v>
      </c>
      <c r="B12" s="32">
        <v>10000</v>
      </c>
      <c r="C12" s="189" t="s">
        <v>237</v>
      </c>
      <c r="D12" s="32">
        <v>5</v>
      </c>
      <c r="E12" s="32">
        <v>40</v>
      </c>
      <c r="F12" s="33">
        <v>39</v>
      </c>
      <c r="G12" s="33">
        <v>38</v>
      </c>
      <c r="H12" s="40">
        <v>8800</v>
      </c>
      <c r="I12" s="40">
        <v>8500</v>
      </c>
      <c r="J12" s="40">
        <v>8000</v>
      </c>
      <c r="K12" s="34" t="s">
        <v>392</v>
      </c>
      <c r="L12" s="8"/>
      <c r="M12" s="8"/>
      <c r="N12" s="8"/>
      <c r="O12" s="8"/>
    </row>
    <row r="13" spans="1:23" s="15" customFormat="1" ht="54.6" customHeight="1" x14ac:dyDescent="0.25">
      <c r="A13" s="172" t="s">
        <v>137</v>
      </c>
      <c r="B13" s="292">
        <v>2000</v>
      </c>
      <c r="C13" s="336" t="s">
        <v>347</v>
      </c>
      <c r="D13" s="292">
        <v>1</v>
      </c>
      <c r="E13" s="292">
        <v>15.6</v>
      </c>
      <c r="F13" s="33">
        <v>15</v>
      </c>
      <c r="G13" s="33">
        <v>15</v>
      </c>
      <c r="H13" s="33">
        <v>3300</v>
      </c>
      <c r="I13" s="33">
        <v>3200</v>
      </c>
      <c r="J13" s="33">
        <v>3100</v>
      </c>
      <c r="K13" s="34" t="s">
        <v>491</v>
      </c>
      <c r="L13" s="379" t="s">
        <v>662</v>
      </c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</row>
    <row r="14" spans="1:23" s="15" customFormat="1" ht="46.15" customHeight="1" x14ac:dyDescent="0.25">
      <c r="A14" s="173" t="s">
        <v>138</v>
      </c>
      <c r="B14" s="250">
        <v>6000</v>
      </c>
      <c r="C14" s="250" t="s">
        <v>488</v>
      </c>
      <c r="D14" s="250" t="s">
        <v>104</v>
      </c>
      <c r="E14" s="250">
        <v>25</v>
      </c>
      <c r="F14" s="250">
        <v>25</v>
      </c>
      <c r="G14" s="250">
        <v>25</v>
      </c>
      <c r="H14" s="33">
        <v>6600</v>
      </c>
      <c r="I14" s="33">
        <v>6600</v>
      </c>
      <c r="J14" s="33">
        <v>6600</v>
      </c>
      <c r="K14" s="34" t="s">
        <v>489</v>
      </c>
      <c r="L14" s="376" t="s">
        <v>500</v>
      </c>
      <c r="M14" s="377"/>
      <c r="N14" s="377"/>
      <c r="O14" s="377"/>
    </row>
    <row r="15" spans="1:23" ht="66.599999999999994" customHeight="1" x14ac:dyDescent="0.25">
      <c r="A15" s="172" t="s">
        <v>660</v>
      </c>
      <c r="B15" s="250">
        <v>4000</v>
      </c>
      <c r="C15" s="250" t="s">
        <v>488</v>
      </c>
      <c r="D15" s="251" t="s">
        <v>490</v>
      </c>
      <c r="E15" s="250">
        <v>25</v>
      </c>
      <c r="F15" s="250">
        <v>25</v>
      </c>
      <c r="G15" s="250">
        <v>25</v>
      </c>
      <c r="H15" s="33">
        <v>6600</v>
      </c>
      <c r="I15" s="33">
        <v>6600</v>
      </c>
      <c r="J15" s="33">
        <v>6600</v>
      </c>
      <c r="K15" s="34" t="s">
        <v>491</v>
      </c>
      <c r="L15" s="376"/>
      <c r="M15" s="377"/>
      <c r="N15" s="377"/>
      <c r="O15" s="377"/>
    </row>
    <row r="16" spans="1:23" ht="48.6" customHeight="1" x14ac:dyDescent="0.25">
      <c r="A16" s="334" t="s">
        <v>659</v>
      </c>
      <c r="B16" s="335">
        <v>6000</v>
      </c>
      <c r="C16" s="337" t="s">
        <v>488</v>
      </c>
      <c r="D16" s="338" t="s">
        <v>115</v>
      </c>
      <c r="E16" s="335">
        <v>40</v>
      </c>
      <c r="F16" s="335">
        <v>40</v>
      </c>
      <c r="G16" s="335">
        <v>40</v>
      </c>
      <c r="H16" s="46">
        <v>8000</v>
      </c>
      <c r="I16" s="46">
        <v>8000</v>
      </c>
      <c r="J16" s="46">
        <v>8000</v>
      </c>
      <c r="K16" s="47" t="s">
        <v>491</v>
      </c>
      <c r="L16" s="376" t="s">
        <v>663</v>
      </c>
      <c r="M16" s="377"/>
      <c r="N16" s="377"/>
      <c r="O16" s="377"/>
    </row>
    <row r="17" spans="1:15" ht="29.25" customHeight="1" x14ac:dyDescent="0.25">
      <c r="A17" s="42" t="s">
        <v>139</v>
      </c>
      <c r="B17" s="43">
        <v>7000</v>
      </c>
      <c r="C17" s="44" t="s">
        <v>27</v>
      </c>
      <c r="D17" s="45" t="s">
        <v>14</v>
      </c>
      <c r="E17" s="43">
        <v>75</v>
      </c>
      <c r="F17" s="46">
        <v>65</v>
      </c>
      <c r="G17" s="46" t="s">
        <v>8</v>
      </c>
      <c r="H17" s="46">
        <v>15000</v>
      </c>
      <c r="I17" s="46">
        <v>13000</v>
      </c>
      <c r="J17" s="46" t="s">
        <v>8</v>
      </c>
      <c r="K17" s="47">
        <v>1500</v>
      </c>
    </row>
    <row r="18" spans="1:15" ht="36" customHeight="1" x14ac:dyDescent="0.25">
      <c r="A18" s="378" t="s">
        <v>9</v>
      </c>
      <c r="B18" s="378"/>
      <c r="C18" s="378"/>
      <c r="D18" s="378"/>
      <c r="E18" s="378"/>
      <c r="F18" s="378"/>
      <c r="G18" s="378"/>
      <c r="H18" s="378"/>
      <c r="I18" s="378"/>
      <c r="J18" s="378"/>
      <c r="K18" s="378"/>
    </row>
    <row r="19" spans="1:15" ht="47.25" x14ac:dyDescent="0.25">
      <c r="A19" s="48" t="s">
        <v>348</v>
      </c>
      <c r="B19" s="40">
        <v>1500</v>
      </c>
      <c r="C19" s="40" t="s">
        <v>28</v>
      </c>
      <c r="D19" s="49" t="s">
        <v>10</v>
      </c>
      <c r="E19" s="40">
        <v>8</v>
      </c>
      <c r="F19" s="40">
        <v>7.5</v>
      </c>
      <c r="G19" s="40">
        <v>7</v>
      </c>
      <c r="H19" s="40">
        <v>1700</v>
      </c>
      <c r="I19" s="40">
        <v>1650</v>
      </c>
      <c r="J19" s="40">
        <v>1600</v>
      </c>
      <c r="K19" s="41" t="s">
        <v>113</v>
      </c>
    </row>
    <row r="20" spans="1:15" ht="31.5" x14ac:dyDescent="0.25">
      <c r="A20" s="35" t="s">
        <v>129</v>
      </c>
      <c r="B20" s="33">
        <v>2000</v>
      </c>
      <c r="C20" s="33" t="s">
        <v>237</v>
      </c>
      <c r="D20" s="37" t="s">
        <v>22</v>
      </c>
      <c r="E20" s="33">
        <v>11.5</v>
      </c>
      <c r="F20" s="33">
        <v>11</v>
      </c>
      <c r="G20" s="33">
        <v>10.5</v>
      </c>
      <c r="H20" s="33">
        <v>2500</v>
      </c>
      <c r="I20" s="33">
        <v>2400</v>
      </c>
      <c r="J20" s="33">
        <v>2300</v>
      </c>
      <c r="K20" s="34" t="s">
        <v>351</v>
      </c>
    </row>
    <row r="21" spans="1:15" s="15" customFormat="1" ht="110.25" x14ac:dyDescent="0.25">
      <c r="A21" s="174" t="s">
        <v>349</v>
      </c>
      <c r="B21" s="175">
        <v>1500</v>
      </c>
      <c r="C21" s="175" t="s">
        <v>28</v>
      </c>
      <c r="D21" s="176" t="s">
        <v>10</v>
      </c>
      <c r="E21" s="178">
        <v>8</v>
      </c>
      <c r="F21" s="178">
        <v>7.5</v>
      </c>
      <c r="G21" s="178">
        <v>7</v>
      </c>
      <c r="H21" s="178">
        <v>1700</v>
      </c>
      <c r="I21" s="178">
        <v>1650</v>
      </c>
      <c r="J21" s="178">
        <v>1600</v>
      </c>
      <c r="K21" s="177" t="s">
        <v>350</v>
      </c>
    </row>
    <row r="22" spans="1:15" s="15" customFormat="1" ht="15.75" x14ac:dyDescent="0.25">
      <c r="A22" s="174" t="s">
        <v>326</v>
      </c>
      <c r="B22" s="175">
        <v>2000</v>
      </c>
      <c r="C22" s="175" t="s">
        <v>237</v>
      </c>
      <c r="D22" s="176" t="s">
        <v>22</v>
      </c>
      <c r="E22" s="175">
        <v>15</v>
      </c>
      <c r="F22" s="175">
        <v>14</v>
      </c>
      <c r="G22" s="175">
        <v>14</v>
      </c>
      <c r="H22" s="175">
        <v>3000</v>
      </c>
      <c r="I22" s="175">
        <v>2800</v>
      </c>
      <c r="J22" s="175">
        <v>2800</v>
      </c>
      <c r="K22" s="177">
        <v>2500</v>
      </c>
    </row>
    <row r="23" spans="1:15" s="15" customFormat="1" ht="15.75" x14ac:dyDescent="0.25">
      <c r="A23" s="174" t="s">
        <v>327</v>
      </c>
      <c r="B23" s="175">
        <v>2500</v>
      </c>
      <c r="C23" s="175" t="s">
        <v>237</v>
      </c>
      <c r="D23" s="176" t="s">
        <v>22</v>
      </c>
      <c r="E23" s="175">
        <v>20</v>
      </c>
      <c r="F23" s="175">
        <v>19</v>
      </c>
      <c r="G23" s="175">
        <v>18</v>
      </c>
      <c r="H23" s="175">
        <v>4000</v>
      </c>
      <c r="I23" s="175">
        <v>3800</v>
      </c>
      <c r="J23" s="175">
        <v>3700</v>
      </c>
      <c r="K23" s="177">
        <v>2500</v>
      </c>
      <c r="L23" s="372"/>
      <c r="M23" s="373"/>
      <c r="N23" s="373"/>
      <c r="O23" s="373"/>
    </row>
    <row r="24" spans="1:15" ht="15.75" x14ac:dyDescent="0.25">
      <c r="A24" s="179" t="s">
        <v>121</v>
      </c>
      <c r="B24" s="46">
        <v>1500</v>
      </c>
      <c r="C24" s="46" t="s">
        <v>28</v>
      </c>
      <c r="D24" s="50" t="s">
        <v>10</v>
      </c>
      <c r="E24" s="46">
        <v>8</v>
      </c>
      <c r="F24" s="46">
        <v>7.5</v>
      </c>
      <c r="G24" s="46">
        <v>7</v>
      </c>
      <c r="H24" s="46">
        <v>1700</v>
      </c>
      <c r="I24" s="46">
        <v>1650</v>
      </c>
      <c r="J24" s="46">
        <v>1600</v>
      </c>
      <c r="K24" s="47" t="s">
        <v>113</v>
      </c>
    </row>
    <row r="25" spans="1:15" ht="35.25" customHeight="1" x14ac:dyDescent="0.25">
      <c r="A25" s="378" t="s">
        <v>105</v>
      </c>
      <c r="B25" s="378"/>
      <c r="C25" s="378"/>
      <c r="D25" s="378"/>
      <c r="E25" s="378"/>
      <c r="F25" s="378"/>
      <c r="G25" s="378"/>
      <c r="H25" s="378"/>
      <c r="I25" s="378"/>
      <c r="J25" s="378"/>
      <c r="K25" s="378"/>
    </row>
    <row r="26" spans="1:15" ht="15.75" x14ac:dyDescent="0.25">
      <c r="A26" s="38" t="s">
        <v>122</v>
      </c>
      <c r="B26" s="40">
        <v>2000</v>
      </c>
      <c r="C26" s="40" t="s">
        <v>24</v>
      </c>
      <c r="D26" s="49" t="s">
        <v>10</v>
      </c>
      <c r="E26" s="40">
        <v>10</v>
      </c>
      <c r="F26" s="40">
        <v>9.5</v>
      </c>
      <c r="G26" s="40">
        <v>9</v>
      </c>
      <c r="H26" s="40">
        <v>2000</v>
      </c>
      <c r="I26" s="40">
        <v>1900</v>
      </c>
      <c r="J26" s="40">
        <v>1800</v>
      </c>
      <c r="K26" s="41">
        <v>1500</v>
      </c>
    </row>
    <row r="27" spans="1:15" ht="15.75" x14ac:dyDescent="0.25">
      <c r="A27" s="35" t="s">
        <v>123</v>
      </c>
      <c r="B27" s="40">
        <v>2000</v>
      </c>
      <c r="C27" s="33" t="s">
        <v>24</v>
      </c>
      <c r="D27" s="36" t="s">
        <v>10</v>
      </c>
      <c r="E27" s="40">
        <v>10</v>
      </c>
      <c r="F27" s="40">
        <v>9.5</v>
      </c>
      <c r="G27" s="40">
        <v>9</v>
      </c>
      <c r="H27" s="40">
        <v>2000</v>
      </c>
      <c r="I27" s="40">
        <v>1900</v>
      </c>
      <c r="J27" s="40">
        <v>1800</v>
      </c>
      <c r="K27" s="34" t="s">
        <v>165</v>
      </c>
    </row>
    <row r="28" spans="1:15" ht="15.75" x14ac:dyDescent="0.25">
      <c r="A28" s="31" t="s">
        <v>124</v>
      </c>
      <c r="B28" s="40">
        <v>2000</v>
      </c>
      <c r="C28" s="33" t="s">
        <v>24</v>
      </c>
      <c r="D28" s="36" t="s">
        <v>21</v>
      </c>
      <c r="E28" s="40">
        <v>10</v>
      </c>
      <c r="F28" s="40">
        <v>9.5</v>
      </c>
      <c r="G28" s="40">
        <v>9</v>
      </c>
      <c r="H28" s="40">
        <v>2000</v>
      </c>
      <c r="I28" s="40">
        <v>1900</v>
      </c>
      <c r="J28" s="40">
        <v>1800</v>
      </c>
      <c r="K28" s="34" t="s">
        <v>166</v>
      </c>
    </row>
    <row r="29" spans="1:15" ht="31.5" x14ac:dyDescent="0.25">
      <c r="A29" s="35" t="s">
        <v>125</v>
      </c>
      <c r="B29" s="40">
        <v>1500</v>
      </c>
      <c r="C29" s="33" t="s">
        <v>30</v>
      </c>
      <c r="D29" s="36" t="s">
        <v>10</v>
      </c>
      <c r="E29" s="33">
        <v>9</v>
      </c>
      <c r="F29" s="33">
        <v>8.5</v>
      </c>
      <c r="G29" s="33">
        <v>8</v>
      </c>
      <c r="H29" s="33">
        <v>1800</v>
      </c>
      <c r="I29" s="33">
        <v>1700</v>
      </c>
      <c r="J29" s="33">
        <v>1600</v>
      </c>
      <c r="K29" s="34" t="s">
        <v>167</v>
      </c>
    </row>
    <row r="30" spans="1:15" ht="31.5" x14ac:dyDescent="0.25">
      <c r="A30" s="35" t="s">
        <v>126</v>
      </c>
      <c r="B30" s="33">
        <v>1500</v>
      </c>
      <c r="C30" s="33" t="s">
        <v>30</v>
      </c>
      <c r="D30" s="36" t="s">
        <v>10</v>
      </c>
      <c r="E30" s="33">
        <v>9</v>
      </c>
      <c r="F30" s="33">
        <v>8.5</v>
      </c>
      <c r="G30" s="33">
        <v>8</v>
      </c>
      <c r="H30" s="33">
        <v>1800</v>
      </c>
      <c r="I30" s="33">
        <v>1700</v>
      </c>
      <c r="J30" s="33">
        <v>1600</v>
      </c>
      <c r="K30" s="34">
        <v>1000</v>
      </c>
    </row>
    <row r="31" spans="1:15" ht="15.75" x14ac:dyDescent="0.25">
      <c r="A31" s="35" t="s">
        <v>127</v>
      </c>
      <c r="B31" s="33">
        <v>1500</v>
      </c>
      <c r="C31" s="33" t="s">
        <v>30</v>
      </c>
      <c r="D31" s="36" t="s">
        <v>10</v>
      </c>
      <c r="E31" s="33">
        <v>9</v>
      </c>
      <c r="F31" s="33">
        <v>8.5</v>
      </c>
      <c r="G31" s="33">
        <v>8</v>
      </c>
      <c r="H31" s="33">
        <v>1800</v>
      </c>
      <c r="I31" s="33">
        <v>1700</v>
      </c>
      <c r="J31" s="33">
        <v>1600</v>
      </c>
      <c r="K31" s="34" t="s">
        <v>114</v>
      </c>
    </row>
    <row r="32" spans="1:15" ht="15.75" x14ac:dyDescent="0.25">
      <c r="A32" s="172" t="s">
        <v>128</v>
      </c>
      <c r="B32" s="33">
        <v>5000</v>
      </c>
      <c r="C32" s="33" t="s">
        <v>26</v>
      </c>
      <c r="D32" s="36" t="s">
        <v>329</v>
      </c>
      <c r="E32" s="33">
        <v>50</v>
      </c>
      <c r="F32" s="33">
        <v>48</v>
      </c>
      <c r="G32" s="33">
        <v>47</v>
      </c>
      <c r="H32" s="33">
        <v>10000</v>
      </c>
      <c r="I32" s="33">
        <v>9600</v>
      </c>
      <c r="J32" s="33">
        <v>9000</v>
      </c>
      <c r="K32" s="34">
        <v>2500</v>
      </c>
    </row>
    <row r="33" spans="1:20" ht="15.75" x14ac:dyDescent="0.25">
      <c r="A33" s="31" t="s">
        <v>238</v>
      </c>
      <c r="B33" s="33">
        <v>11000</v>
      </c>
      <c r="C33" s="33" t="s">
        <v>11</v>
      </c>
      <c r="D33" s="36" t="s">
        <v>11</v>
      </c>
      <c r="E33" s="33">
        <v>65</v>
      </c>
      <c r="F33" s="33">
        <v>65</v>
      </c>
      <c r="G33" s="33">
        <v>65</v>
      </c>
      <c r="H33" s="33">
        <v>13000</v>
      </c>
      <c r="I33" s="33">
        <v>13000</v>
      </c>
      <c r="J33" s="33">
        <v>13000</v>
      </c>
      <c r="K33" s="34">
        <v>3000</v>
      </c>
    </row>
    <row r="34" spans="1:20" ht="33" customHeight="1" x14ac:dyDescent="0.25">
      <c r="A34" s="294" t="s">
        <v>565</v>
      </c>
      <c r="B34" s="295">
        <v>2500</v>
      </c>
      <c r="C34" s="295" t="s">
        <v>29</v>
      </c>
      <c r="D34" s="296" t="s">
        <v>116</v>
      </c>
      <c r="E34" s="295">
        <v>31</v>
      </c>
      <c r="F34" s="295">
        <v>30.5</v>
      </c>
      <c r="G34" s="295">
        <v>30</v>
      </c>
      <c r="H34" s="295">
        <v>6200</v>
      </c>
      <c r="I34" s="295">
        <v>6100</v>
      </c>
      <c r="J34" s="295">
        <v>6000</v>
      </c>
      <c r="K34" s="297" t="s">
        <v>566</v>
      </c>
      <c r="L34" s="381" t="s">
        <v>567</v>
      </c>
      <c r="M34" s="382"/>
      <c r="N34" s="382"/>
      <c r="O34" s="382"/>
      <c r="P34" s="382"/>
    </row>
    <row r="35" spans="1:20" ht="18.75" x14ac:dyDescent="0.25">
      <c r="A35" s="378" t="s">
        <v>130</v>
      </c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17"/>
    </row>
    <row r="36" spans="1:20" ht="31.9" customHeight="1" x14ac:dyDescent="0.25">
      <c r="A36" s="48" t="s">
        <v>571</v>
      </c>
      <c r="B36" s="40">
        <v>1900</v>
      </c>
      <c r="C36" s="40" t="s">
        <v>26</v>
      </c>
      <c r="D36" s="49" t="s">
        <v>107</v>
      </c>
      <c r="E36" s="40">
        <v>32</v>
      </c>
      <c r="F36" s="40">
        <v>31</v>
      </c>
      <c r="G36" s="40">
        <v>30</v>
      </c>
      <c r="H36" s="40">
        <v>7350</v>
      </c>
      <c r="I36" s="40">
        <v>7350</v>
      </c>
      <c r="J36" s="40">
        <v>7350</v>
      </c>
      <c r="K36" s="298">
        <v>2500</v>
      </c>
      <c r="L36" s="299" t="s">
        <v>664</v>
      </c>
    </row>
    <row r="37" spans="1:20" ht="46.9" customHeight="1" x14ac:dyDescent="0.25">
      <c r="A37" s="35" t="s">
        <v>572</v>
      </c>
      <c r="B37" s="33">
        <v>6000</v>
      </c>
      <c r="C37" s="33" t="s">
        <v>25</v>
      </c>
      <c r="D37" s="36" t="s">
        <v>108</v>
      </c>
      <c r="E37" s="33">
        <v>53.5</v>
      </c>
      <c r="F37" s="33">
        <v>53.5</v>
      </c>
      <c r="G37" s="33">
        <v>53.5</v>
      </c>
      <c r="H37" s="33">
        <v>11520</v>
      </c>
      <c r="I37" s="33">
        <v>11520</v>
      </c>
      <c r="J37" s="33">
        <v>11520</v>
      </c>
      <c r="K37" s="149" t="s">
        <v>492</v>
      </c>
    </row>
    <row r="38" spans="1:20" ht="46.9" customHeight="1" x14ac:dyDescent="0.25">
      <c r="A38" s="42" t="s">
        <v>573</v>
      </c>
      <c r="B38" s="46">
        <v>2500</v>
      </c>
      <c r="C38" s="46" t="s">
        <v>25</v>
      </c>
      <c r="D38" s="51" t="s">
        <v>108</v>
      </c>
      <c r="E38" s="46">
        <v>54</v>
      </c>
      <c r="F38" s="46">
        <v>54</v>
      </c>
      <c r="G38" s="46">
        <v>54</v>
      </c>
      <c r="H38" s="46">
        <v>12000</v>
      </c>
      <c r="I38" s="46">
        <v>12000</v>
      </c>
      <c r="J38" s="46">
        <v>12000</v>
      </c>
      <c r="K38" s="47" t="s">
        <v>330</v>
      </c>
    </row>
    <row r="39" spans="1:20" ht="45.75" customHeight="1" x14ac:dyDescent="0.25">
      <c r="A39" s="42" t="s">
        <v>574</v>
      </c>
      <c r="B39" s="46">
        <v>2500</v>
      </c>
      <c r="C39" s="46" t="s">
        <v>25</v>
      </c>
      <c r="D39" s="51" t="s">
        <v>108</v>
      </c>
      <c r="E39" s="46">
        <v>55</v>
      </c>
      <c r="F39" s="46">
        <v>55</v>
      </c>
      <c r="G39" s="46">
        <v>55</v>
      </c>
      <c r="H39" s="46">
        <v>12120</v>
      </c>
      <c r="I39" s="46">
        <v>12120</v>
      </c>
      <c r="J39" s="46">
        <v>12120</v>
      </c>
      <c r="K39" s="47" t="s">
        <v>330</v>
      </c>
      <c r="L39" s="3" t="s">
        <v>562</v>
      </c>
      <c r="M39" s="6"/>
      <c r="N39" s="6"/>
      <c r="O39" s="6"/>
      <c r="P39" s="6"/>
    </row>
    <row r="40" spans="1:20" ht="33.75" customHeight="1" x14ac:dyDescent="0.3">
      <c r="A40" s="42" t="s">
        <v>560</v>
      </c>
      <c r="B40" s="46">
        <v>2500</v>
      </c>
      <c r="C40" s="46" t="s">
        <v>25</v>
      </c>
      <c r="D40" s="51" t="s">
        <v>493</v>
      </c>
      <c r="E40" s="46">
        <v>56</v>
      </c>
      <c r="F40" s="46">
        <v>56</v>
      </c>
      <c r="G40" s="46">
        <v>56</v>
      </c>
      <c r="H40" s="46">
        <v>12120</v>
      </c>
      <c r="I40" s="46">
        <v>12120</v>
      </c>
      <c r="J40" s="46">
        <v>12120</v>
      </c>
      <c r="K40" s="47" t="s">
        <v>330</v>
      </c>
      <c r="L40" s="30" t="s">
        <v>561</v>
      </c>
      <c r="M40" s="5"/>
      <c r="N40" s="5"/>
      <c r="O40" s="5"/>
      <c r="P40" s="5"/>
      <c r="Q40" s="5"/>
      <c r="R40" s="5"/>
      <c r="S40" s="14"/>
    </row>
    <row r="41" spans="1:20" ht="18.75" x14ac:dyDescent="0.25">
      <c r="A41" s="378" t="s">
        <v>15</v>
      </c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17"/>
    </row>
    <row r="42" spans="1:20" s="180" customFormat="1" ht="31.5" x14ac:dyDescent="0.25">
      <c r="A42" s="300" t="s">
        <v>577</v>
      </c>
      <c r="B42" s="40">
        <v>2500</v>
      </c>
      <c r="C42" s="40" t="s">
        <v>29</v>
      </c>
      <c r="D42" s="49" t="s">
        <v>115</v>
      </c>
      <c r="E42" s="40">
        <v>37</v>
      </c>
      <c r="F42" s="40">
        <v>36</v>
      </c>
      <c r="G42" s="40">
        <v>35</v>
      </c>
      <c r="H42" s="40">
        <v>7600</v>
      </c>
      <c r="I42" s="40">
        <v>7500</v>
      </c>
      <c r="J42" s="40">
        <v>7400</v>
      </c>
      <c r="K42" s="41">
        <v>2500</v>
      </c>
      <c r="L42" s="30" t="s">
        <v>563</v>
      </c>
      <c r="M42" s="5"/>
      <c r="N42" s="5"/>
      <c r="O42" s="5"/>
      <c r="P42" s="5"/>
      <c r="Q42" s="5"/>
      <c r="R42" s="293"/>
      <c r="S42" s="293"/>
      <c r="T42" s="293"/>
    </row>
    <row r="43" spans="1:20" s="180" customFormat="1" ht="32.450000000000003" customHeight="1" x14ac:dyDescent="0.25">
      <c r="A43" s="301" t="s">
        <v>578</v>
      </c>
      <c r="B43" s="33">
        <v>2500</v>
      </c>
      <c r="C43" s="33" t="s">
        <v>106</v>
      </c>
      <c r="D43" s="36" t="s">
        <v>494</v>
      </c>
      <c r="E43" s="40">
        <v>34</v>
      </c>
      <c r="F43" s="40">
        <v>34</v>
      </c>
      <c r="G43" s="40">
        <v>33</v>
      </c>
      <c r="H43" s="40">
        <v>6800</v>
      </c>
      <c r="I43" s="40">
        <v>6800</v>
      </c>
      <c r="J43" s="40">
        <v>6600</v>
      </c>
      <c r="K43" s="34">
        <v>2500</v>
      </c>
      <c r="L43" s="30" t="s">
        <v>564</v>
      </c>
      <c r="M43" s="5"/>
      <c r="N43" s="5"/>
      <c r="O43" s="5"/>
      <c r="P43" s="5"/>
      <c r="Q43" s="5"/>
      <c r="R43" s="293"/>
      <c r="S43" s="293"/>
      <c r="T43" s="293"/>
    </row>
    <row r="44" spans="1:20" ht="22.5" customHeight="1" x14ac:dyDescent="0.25">
      <c r="A44" s="301" t="s">
        <v>579</v>
      </c>
      <c r="B44" s="33">
        <v>2500</v>
      </c>
      <c r="C44" s="33" t="s">
        <v>106</v>
      </c>
      <c r="D44" s="36" t="s">
        <v>494</v>
      </c>
      <c r="E44" s="40">
        <v>37</v>
      </c>
      <c r="F44" s="40">
        <v>36</v>
      </c>
      <c r="G44" s="40">
        <v>35</v>
      </c>
      <c r="H44" s="40">
        <v>7600</v>
      </c>
      <c r="I44" s="40">
        <v>7500</v>
      </c>
      <c r="J44" s="40">
        <v>7400</v>
      </c>
      <c r="K44" s="41">
        <v>2500</v>
      </c>
    </row>
    <row r="45" spans="1:20" ht="34.5" customHeight="1" x14ac:dyDescent="0.25">
      <c r="A45" s="302" t="s">
        <v>575</v>
      </c>
      <c r="B45" s="181">
        <v>3500</v>
      </c>
      <c r="C45" s="181" t="s">
        <v>120</v>
      </c>
      <c r="D45" s="182" t="s">
        <v>169</v>
      </c>
      <c r="E45" s="181">
        <v>39.5</v>
      </c>
      <c r="F45" s="181">
        <v>39</v>
      </c>
      <c r="G45" s="181">
        <v>39</v>
      </c>
      <c r="H45" s="181">
        <v>8800</v>
      </c>
      <c r="I45" s="181">
        <v>8700</v>
      </c>
      <c r="J45" s="181">
        <v>8500</v>
      </c>
      <c r="K45" s="183">
        <v>2500</v>
      </c>
      <c r="L45" s="180"/>
      <c r="M45" s="180"/>
      <c r="N45" s="180"/>
      <c r="O45" s="180"/>
      <c r="P45" s="180"/>
    </row>
    <row r="46" spans="1:20" ht="25.9" customHeight="1" x14ac:dyDescent="0.25">
      <c r="A46" s="302" t="s">
        <v>576</v>
      </c>
      <c r="B46" s="181">
        <v>3500</v>
      </c>
      <c r="C46" s="181" t="s">
        <v>120</v>
      </c>
      <c r="D46" s="182" t="s">
        <v>115</v>
      </c>
      <c r="E46" s="181">
        <v>39.5</v>
      </c>
      <c r="F46" s="181">
        <v>38</v>
      </c>
      <c r="G46" s="181">
        <v>38</v>
      </c>
      <c r="H46" s="181">
        <v>7900</v>
      </c>
      <c r="I46" s="181">
        <v>7800</v>
      </c>
      <c r="J46" s="181">
        <v>7600</v>
      </c>
      <c r="K46" s="183">
        <v>2500</v>
      </c>
      <c r="L46" s="180"/>
      <c r="M46" s="180"/>
      <c r="N46" s="180"/>
      <c r="O46" s="180"/>
      <c r="P46" s="180"/>
    </row>
    <row r="47" spans="1:20" ht="18.75" customHeight="1" x14ac:dyDescent="0.25">
      <c r="A47" s="371" t="s">
        <v>355</v>
      </c>
      <c r="B47" s="371"/>
      <c r="C47" s="371"/>
      <c r="D47" s="371"/>
      <c r="E47" s="371"/>
      <c r="F47" s="371"/>
      <c r="G47" s="371"/>
      <c r="H47" s="371"/>
      <c r="I47" s="371"/>
      <c r="J47" s="371"/>
      <c r="K47" s="371"/>
      <c r="Q47" s="180"/>
    </row>
    <row r="48" spans="1:20" ht="15.75" x14ac:dyDescent="0.25">
      <c r="A48" s="48" t="s">
        <v>352</v>
      </c>
      <c r="B48" s="40">
        <v>10000</v>
      </c>
      <c r="C48" s="40" t="s">
        <v>26</v>
      </c>
      <c r="D48" s="49" t="s">
        <v>354</v>
      </c>
      <c r="E48" s="370">
        <v>140</v>
      </c>
      <c r="F48" s="370"/>
      <c r="G48" s="370"/>
      <c r="H48" s="370">
        <v>30100</v>
      </c>
      <c r="I48" s="370"/>
      <c r="J48" s="370"/>
      <c r="K48" s="41">
        <v>3000</v>
      </c>
      <c r="Q48" s="180"/>
    </row>
    <row r="49" spans="1:17" ht="15.75" x14ac:dyDescent="0.25">
      <c r="A49" s="48" t="s">
        <v>353</v>
      </c>
      <c r="B49" s="40">
        <v>10000</v>
      </c>
      <c r="C49" s="40" t="s">
        <v>26</v>
      </c>
      <c r="D49" s="49" t="s">
        <v>354</v>
      </c>
      <c r="E49" s="403">
        <v>130</v>
      </c>
      <c r="F49" s="404"/>
      <c r="G49" s="405"/>
      <c r="H49" s="403">
        <v>30100</v>
      </c>
      <c r="I49" s="404"/>
      <c r="J49" s="405"/>
      <c r="K49" s="41">
        <v>3000</v>
      </c>
    </row>
    <row r="50" spans="1:17" ht="18.75" x14ac:dyDescent="0.25">
      <c r="A50" s="409" t="s">
        <v>672</v>
      </c>
      <c r="B50" s="410"/>
      <c r="C50" s="410"/>
      <c r="D50" s="410"/>
      <c r="E50" s="410"/>
      <c r="F50" s="410"/>
      <c r="G50" s="410"/>
      <c r="H50" s="410"/>
      <c r="I50" s="410"/>
      <c r="J50" s="410"/>
      <c r="K50" s="411"/>
    </row>
    <row r="51" spans="1:17" ht="31.5" x14ac:dyDescent="0.25">
      <c r="A51" s="35" t="s">
        <v>673</v>
      </c>
      <c r="B51" s="33">
        <v>4000</v>
      </c>
      <c r="C51" s="33" t="s">
        <v>674</v>
      </c>
      <c r="D51" s="36" t="s">
        <v>675</v>
      </c>
      <c r="E51" s="403">
        <v>21.5</v>
      </c>
      <c r="F51" s="404"/>
      <c r="G51" s="405"/>
      <c r="H51" s="403">
        <v>6500</v>
      </c>
      <c r="I51" s="404"/>
      <c r="J51" s="405"/>
      <c r="K51" s="34" t="s">
        <v>676</v>
      </c>
    </row>
    <row r="52" spans="1:17" ht="15.75" x14ac:dyDescent="0.25">
      <c r="A52" s="35" t="s">
        <v>677</v>
      </c>
      <c r="B52" s="33">
        <v>3500</v>
      </c>
      <c r="C52" s="33" t="s">
        <v>674</v>
      </c>
      <c r="D52" s="36" t="s">
        <v>675</v>
      </c>
      <c r="E52" s="403">
        <v>26</v>
      </c>
      <c r="F52" s="404"/>
      <c r="G52" s="405"/>
      <c r="H52" s="403">
        <v>7500</v>
      </c>
      <c r="I52" s="404"/>
      <c r="J52" s="405"/>
      <c r="K52" s="34" t="s">
        <v>678</v>
      </c>
    </row>
    <row r="53" spans="1:17" ht="16.899999999999999" customHeight="1" x14ac:dyDescent="0.25">
      <c r="A53" s="406"/>
      <c r="B53" s="407"/>
      <c r="C53" s="407"/>
      <c r="D53" s="407"/>
      <c r="E53" s="407"/>
      <c r="F53" s="407"/>
      <c r="G53" s="407"/>
      <c r="H53" s="407"/>
      <c r="I53" s="407"/>
      <c r="J53" s="407"/>
      <c r="K53" s="408"/>
    </row>
    <row r="54" spans="1:17" ht="15" customHeight="1" x14ac:dyDescent="0.25">
      <c r="A54" s="401" t="s">
        <v>18</v>
      </c>
      <c r="B54" s="401"/>
      <c r="C54" s="401"/>
      <c r="D54" s="401"/>
      <c r="E54" s="401"/>
      <c r="F54" s="401"/>
      <c r="G54" s="401"/>
      <c r="H54" s="401"/>
      <c r="I54" s="401"/>
      <c r="J54" s="401"/>
      <c r="K54" s="401"/>
    </row>
    <row r="55" spans="1:17" ht="16.149999999999999" customHeight="1" x14ac:dyDescent="0.25">
      <c r="A55" s="399" t="s">
        <v>570</v>
      </c>
      <c r="B55" s="399"/>
      <c r="C55" s="399"/>
      <c r="D55" s="399"/>
      <c r="E55" s="399"/>
      <c r="F55" s="399"/>
      <c r="G55" s="399"/>
      <c r="H55" s="399"/>
      <c r="I55" s="399"/>
      <c r="J55" s="399"/>
      <c r="K55" s="399"/>
      <c r="L55" s="17"/>
    </row>
    <row r="56" spans="1:17" ht="18.600000000000001" customHeight="1" x14ac:dyDescent="0.25">
      <c r="A56" s="399" t="s">
        <v>19</v>
      </c>
      <c r="B56" s="399"/>
      <c r="C56" s="399"/>
      <c r="D56" s="399"/>
      <c r="E56" s="399"/>
      <c r="F56" s="399"/>
      <c r="G56" s="399"/>
      <c r="H56" s="399"/>
      <c r="I56" s="399"/>
      <c r="J56" s="399"/>
      <c r="K56" s="399"/>
    </row>
    <row r="57" spans="1:17" ht="18.600000000000001" customHeight="1" x14ac:dyDescent="0.25">
      <c r="A57" s="399" t="s">
        <v>580</v>
      </c>
      <c r="B57" s="399"/>
      <c r="C57" s="399"/>
      <c r="D57" s="399"/>
      <c r="E57" s="399"/>
      <c r="F57" s="399"/>
      <c r="G57" s="399"/>
      <c r="H57" s="399"/>
      <c r="I57" s="399"/>
      <c r="J57" s="399"/>
      <c r="K57" s="399"/>
    </row>
    <row r="58" spans="1:17" ht="34.15" customHeight="1" x14ac:dyDescent="0.25">
      <c r="A58" s="399" t="s">
        <v>20</v>
      </c>
      <c r="B58" s="399"/>
      <c r="C58" s="399"/>
      <c r="D58" s="399"/>
      <c r="E58" s="399"/>
      <c r="F58" s="399"/>
      <c r="G58" s="399"/>
      <c r="H58" s="399"/>
      <c r="I58" s="399"/>
      <c r="J58" s="399"/>
      <c r="K58" s="399"/>
    </row>
    <row r="59" spans="1:17" ht="21" customHeight="1" x14ac:dyDescent="0.25">
      <c r="A59" s="399" t="s">
        <v>117</v>
      </c>
      <c r="B59" s="399"/>
      <c r="C59" s="399"/>
      <c r="D59" s="399"/>
      <c r="E59" s="399"/>
      <c r="F59" s="399"/>
      <c r="G59" s="399"/>
      <c r="H59" s="399"/>
      <c r="I59" s="399"/>
      <c r="J59" s="399"/>
      <c r="K59" s="399"/>
    </row>
    <row r="60" spans="1:17" ht="21.6" customHeight="1" x14ac:dyDescent="0.25">
      <c r="A60" s="399" t="s">
        <v>32</v>
      </c>
      <c r="B60" s="399"/>
      <c r="C60" s="399"/>
      <c r="D60" s="399"/>
      <c r="E60" s="399"/>
      <c r="F60" s="399"/>
      <c r="G60" s="399"/>
      <c r="H60" s="399"/>
      <c r="I60" s="399"/>
      <c r="J60" s="399"/>
      <c r="K60" s="399"/>
    </row>
    <row r="61" spans="1:17" ht="21" customHeight="1" x14ac:dyDescent="0.25">
      <c r="A61" s="399" t="s">
        <v>118</v>
      </c>
      <c r="B61" s="399"/>
      <c r="C61" s="399"/>
      <c r="D61" s="399"/>
      <c r="E61" s="399"/>
      <c r="F61" s="399"/>
      <c r="G61" s="399"/>
      <c r="H61" s="399"/>
      <c r="I61" s="399"/>
      <c r="J61" s="399"/>
      <c r="K61" s="399"/>
    </row>
    <row r="62" spans="1:17" s="13" customFormat="1" ht="66.599999999999994" customHeight="1" x14ac:dyDescent="0.35">
      <c r="A62" s="402" t="s">
        <v>356</v>
      </c>
      <c r="B62" s="402"/>
      <c r="C62" s="402"/>
      <c r="D62" s="402"/>
      <c r="E62" s="402"/>
      <c r="F62" s="402"/>
      <c r="G62" s="402"/>
      <c r="H62" s="402"/>
      <c r="I62" s="402"/>
      <c r="J62" s="402"/>
      <c r="K62" s="402"/>
      <c r="L62"/>
      <c r="M62"/>
      <c r="N62"/>
      <c r="O62"/>
      <c r="P62"/>
      <c r="Q62"/>
    </row>
    <row r="63" spans="1:17" ht="23.25" x14ac:dyDescent="0.35">
      <c r="A63" s="400" t="s">
        <v>357</v>
      </c>
      <c r="B63" s="400"/>
      <c r="C63" s="400"/>
      <c r="D63" s="400"/>
      <c r="E63" s="400"/>
      <c r="F63" s="400"/>
      <c r="G63" s="400"/>
      <c r="H63" s="400"/>
      <c r="I63" s="400"/>
      <c r="J63" s="400"/>
      <c r="K63" s="400"/>
    </row>
    <row r="67" spans="12:17" ht="23.25" x14ac:dyDescent="0.35">
      <c r="L67" s="13"/>
      <c r="M67" s="13"/>
      <c r="N67" s="13"/>
      <c r="O67" s="13"/>
      <c r="P67" s="13"/>
      <c r="Q67" s="13"/>
    </row>
  </sheetData>
  <mergeCells count="44">
    <mergeCell ref="H52:J52"/>
    <mergeCell ref="A53:K53"/>
    <mergeCell ref="E49:G49"/>
    <mergeCell ref="H49:J49"/>
    <mergeCell ref="A60:K60"/>
    <mergeCell ref="A50:K50"/>
    <mergeCell ref="E51:G51"/>
    <mergeCell ref="H51:J51"/>
    <mergeCell ref="E52:G52"/>
    <mergeCell ref="A61:K61"/>
    <mergeCell ref="A63:K63"/>
    <mergeCell ref="A54:K54"/>
    <mergeCell ref="A55:K55"/>
    <mergeCell ref="A56:K56"/>
    <mergeCell ref="A57:K57"/>
    <mergeCell ref="A58:K58"/>
    <mergeCell ref="A59:K59"/>
    <mergeCell ref="A62:K62"/>
    <mergeCell ref="A1:K1"/>
    <mergeCell ref="H3:J3"/>
    <mergeCell ref="E3:G3"/>
    <mergeCell ref="A5:K5"/>
    <mergeCell ref="A18:K18"/>
    <mergeCell ref="A2:K2"/>
    <mergeCell ref="A3:A4"/>
    <mergeCell ref="B3:B4"/>
    <mergeCell ref="C3:C4"/>
    <mergeCell ref="D3:D4"/>
    <mergeCell ref="E48:G48"/>
    <mergeCell ref="H48:J48"/>
    <mergeCell ref="A47:K47"/>
    <mergeCell ref="L23:O23"/>
    <mergeCell ref="L7:O7"/>
    <mergeCell ref="L8:O8"/>
    <mergeCell ref="L9:O9"/>
    <mergeCell ref="L10:O10"/>
    <mergeCell ref="L11:O11"/>
    <mergeCell ref="L14:O15"/>
    <mergeCell ref="A25:K25"/>
    <mergeCell ref="A35:K35"/>
    <mergeCell ref="A41:K41"/>
    <mergeCell ref="L13:W13"/>
    <mergeCell ref="L34:P34"/>
    <mergeCell ref="L16:O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N50"/>
  <sheetViews>
    <sheetView topLeftCell="A10" workbookViewId="0">
      <selection activeCell="C57" sqref="C57"/>
    </sheetView>
  </sheetViews>
  <sheetFormatPr defaultRowHeight="15" x14ac:dyDescent="0.25"/>
  <cols>
    <col min="1" max="1" width="34.28515625" customWidth="1"/>
    <col min="2" max="2" width="19.7109375" customWidth="1"/>
    <col min="3" max="3" width="20.28515625" customWidth="1"/>
    <col min="4" max="5" width="20.7109375" customWidth="1"/>
    <col min="6" max="11" width="9.140625" customWidth="1"/>
  </cols>
  <sheetData>
    <row r="1" spans="1:14" ht="39.75" customHeight="1" x14ac:dyDescent="0.25">
      <c r="A1" s="371" t="s">
        <v>584</v>
      </c>
      <c r="B1" s="371"/>
      <c r="C1" s="371"/>
      <c r="D1" s="371"/>
      <c r="E1" s="371"/>
      <c r="F1" s="11"/>
      <c r="G1" s="11"/>
      <c r="H1" s="11"/>
      <c r="I1" s="11"/>
      <c r="J1" s="11"/>
      <c r="K1" s="11"/>
      <c r="L1" s="11"/>
      <c r="M1" s="11"/>
      <c r="N1" s="11"/>
    </row>
    <row r="2" spans="1:14" ht="44.25" customHeight="1" x14ac:dyDescent="0.25">
      <c r="A2" s="416" t="s">
        <v>239</v>
      </c>
      <c r="B2" s="416"/>
      <c r="C2" s="416"/>
      <c r="D2" s="416"/>
      <c r="E2" s="416"/>
      <c r="F2" s="11"/>
      <c r="G2" s="11"/>
      <c r="H2" s="11"/>
      <c r="I2" s="11"/>
      <c r="J2" s="11"/>
      <c r="K2" s="11"/>
      <c r="L2" s="11"/>
      <c r="M2" s="11"/>
      <c r="N2" s="11"/>
    </row>
    <row r="3" spans="1:14" ht="50.45" customHeight="1" x14ac:dyDescent="0.25">
      <c r="A3" s="148" t="s">
        <v>283</v>
      </c>
      <c r="B3" s="149" t="s">
        <v>269</v>
      </c>
      <c r="C3" s="149" t="s">
        <v>268</v>
      </c>
      <c r="D3" s="149" t="s">
        <v>267</v>
      </c>
      <c r="E3" s="185" t="s">
        <v>358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30" customHeight="1" x14ac:dyDescent="0.25">
      <c r="A4" s="417" t="s">
        <v>142</v>
      </c>
      <c r="B4" s="417"/>
      <c r="C4" s="417"/>
      <c r="D4" s="417"/>
      <c r="E4" s="417"/>
      <c r="F4" s="11"/>
      <c r="G4" s="11"/>
      <c r="H4" s="11"/>
      <c r="I4" s="11"/>
      <c r="J4" s="11"/>
      <c r="K4" s="11"/>
      <c r="L4" s="11"/>
      <c r="M4" s="11"/>
      <c r="N4" s="11"/>
    </row>
    <row r="5" spans="1:14" ht="15.75" x14ac:dyDescent="0.25">
      <c r="A5" s="59" t="s">
        <v>140</v>
      </c>
      <c r="B5" s="150">
        <v>21000</v>
      </c>
      <c r="C5" s="150">
        <v>29000</v>
      </c>
      <c r="D5" s="150">
        <v>45000</v>
      </c>
      <c r="E5" s="150">
        <v>45000</v>
      </c>
      <c r="F5" s="11"/>
      <c r="G5" s="11"/>
      <c r="H5" s="11"/>
      <c r="I5" s="11"/>
      <c r="J5" s="20"/>
      <c r="K5" s="11"/>
      <c r="L5" s="11"/>
      <c r="M5" s="11"/>
      <c r="N5" s="11"/>
    </row>
    <row r="6" spans="1:14" ht="16.899999999999999" customHeight="1" x14ac:dyDescent="0.25">
      <c r="A6" s="59" t="s">
        <v>279</v>
      </c>
      <c r="B6" s="150">
        <v>35000</v>
      </c>
      <c r="C6" s="150">
        <v>45000</v>
      </c>
      <c r="D6" s="150">
        <v>70000</v>
      </c>
      <c r="E6" s="150">
        <v>70000</v>
      </c>
      <c r="F6" s="11"/>
      <c r="G6" s="11"/>
      <c r="H6" s="11"/>
      <c r="I6" s="11"/>
      <c r="J6" s="20"/>
      <c r="K6" s="11"/>
      <c r="L6" s="11"/>
      <c r="M6" s="11"/>
      <c r="N6" s="11"/>
    </row>
    <row r="7" spans="1:14" ht="17.45" customHeight="1" x14ac:dyDescent="0.25">
      <c r="A7" s="59" t="s">
        <v>280</v>
      </c>
      <c r="B7" s="150">
        <v>69000</v>
      </c>
      <c r="C7" s="150">
        <v>95000</v>
      </c>
      <c r="D7" s="150">
        <v>95000</v>
      </c>
      <c r="E7" s="150">
        <v>100000</v>
      </c>
      <c r="F7" s="184"/>
      <c r="G7" s="184"/>
      <c r="H7" s="184"/>
      <c r="I7" s="184"/>
      <c r="J7" s="20"/>
      <c r="K7" s="11"/>
      <c r="L7" s="11"/>
      <c r="M7" s="11"/>
      <c r="N7" s="11"/>
    </row>
    <row r="8" spans="1:14" ht="18" customHeight="1" x14ac:dyDescent="0.25">
      <c r="A8" s="59" t="s">
        <v>281</v>
      </c>
      <c r="B8" s="150">
        <v>72000</v>
      </c>
      <c r="C8" s="150">
        <v>106000</v>
      </c>
      <c r="D8" s="150">
        <v>110000</v>
      </c>
      <c r="E8" s="150">
        <v>110000</v>
      </c>
      <c r="F8" s="184"/>
      <c r="G8" s="184"/>
      <c r="H8" s="184"/>
      <c r="I8" s="184"/>
      <c r="J8" s="20"/>
      <c r="K8" s="11"/>
      <c r="L8" s="11"/>
      <c r="M8" s="11"/>
      <c r="N8" s="11"/>
    </row>
    <row r="9" spans="1:14" ht="16.149999999999999" customHeight="1" x14ac:dyDescent="0.25">
      <c r="A9" s="59" t="s">
        <v>141</v>
      </c>
      <c r="B9" s="150">
        <v>69000</v>
      </c>
      <c r="C9" s="150">
        <v>98000</v>
      </c>
      <c r="D9" s="150">
        <v>100000</v>
      </c>
      <c r="E9" s="150">
        <v>105000</v>
      </c>
      <c r="F9" s="184"/>
      <c r="G9" s="184"/>
      <c r="H9" s="184"/>
      <c r="I9" s="184"/>
      <c r="J9" s="20"/>
      <c r="K9" s="11"/>
      <c r="L9" s="11"/>
    </row>
    <row r="10" spans="1:14" ht="15.75" x14ac:dyDescent="0.25">
      <c r="A10" s="59" t="s">
        <v>282</v>
      </c>
      <c r="B10" s="61">
        <v>138000</v>
      </c>
      <c r="C10" s="61">
        <v>185000</v>
      </c>
      <c r="D10" s="61">
        <v>260000</v>
      </c>
      <c r="E10" s="61">
        <v>260000</v>
      </c>
      <c r="F10" s="19"/>
      <c r="J10" s="20"/>
    </row>
    <row r="11" spans="1:14" ht="30" customHeight="1" x14ac:dyDescent="0.25">
      <c r="A11" s="414" t="s">
        <v>143</v>
      </c>
      <c r="B11" s="414"/>
      <c r="C11" s="414"/>
      <c r="D11" s="414"/>
      <c r="E11" s="414"/>
    </row>
    <row r="12" spans="1:14" ht="19.149999999999999" customHeight="1" x14ac:dyDescent="0.25">
      <c r="A12" s="59" t="s">
        <v>144</v>
      </c>
      <c r="B12" s="61">
        <v>65000</v>
      </c>
      <c r="C12" s="150">
        <v>92000</v>
      </c>
      <c r="D12" s="150">
        <v>115000</v>
      </c>
      <c r="E12" s="61">
        <v>120000</v>
      </c>
      <c r="F12" s="19"/>
      <c r="H12" s="415"/>
      <c r="J12" s="20"/>
    </row>
    <row r="13" spans="1:14" ht="31.5" x14ac:dyDescent="0.25">
      <c r="A13" s="59" t="s">
        <v>145</v>
      </c>
      <c r="B13" s="61">
        <v>67000</v>
      </c>
      <c r="C13" s="150">
        <v>94000</v>
      </c>
      <c r="D13" s="150">
        <v>115000</v>
      </c>
      <c r="E13" s="61">
        <v>120000</v>
      </c>
      <c r="F13" s="19"/>
      <c r="H13" s="415"/>
      <c r="J13" s="20"/>
    </row>
    <row r="14" spans="1:14" ht="30.75" customHeight="1" x14ac:dyDescent="0.25">
      <c r="A14" s="414" t="s">
        <v>9</v>
      </c>
      <c r="B14" s="414"/>
      <c r="C14" s="414"/>
      <c r="D14" s="414"/>
      <c r="E14" s="414"/>
    </row>
    <row r="15" spans="1:14" ht="31.5" x14ac:dyDescent="0.25">
      <c r="A15" s="59" t="s">
        <v>146</v>
      </c>
      <c r="B15" s="60">
        <v>45000</v>
      </c>
      <c r="C15" s="60">
        <v>55000</v>
      </c>
      <c r="D15" s="61">
        <v>80000</v>
      </c>
      <c r="E15" s="61">
        <v>80000</v>
      </c>
      <c r="F15" s="19"/>
    </row>
    <row r="16" spans="1:14" ht="15.75" x14ac:dyDescent="0.25">
      <c r="A16" s="59" t="s">
        <v>147</v>
      </c>
      <c r="B16" s="60">
        <v>45000</v>
      </c>
      <c r="C16" s="60">
        <v>55000</v>
      </c>
      <c r="D16" s="61">
        <v>80000</v>
      </c>
      <c r="E16" s="61">
        <v>80000</v>
      </c>
      <c r="F16" s="19"/>
    </row>
    <row r="17" spans="1:9" ht="15.75" x14ac:dyDescent="0.25">
      <c r="A17" s="59" t="s">
        <v>148</v>
      </c>
      <c r="B17" s="60">
        <v>60000</v>
      </c>
      <c r="C17" s="60">
        <v>75000</v>
      </c>
      <c r="D17" s="61">
        <v>95000</v>
      </c>
      <c r="E17" s="61">
        <v>95000</v>
      </c>
      <c r="F17" s="19"/>
    </row>
    <row r="18" spans="1:9" ht="15.75" x14ac:dyDescent="0.25">
      <c r="A18" s="59" t="s">
        <v>149</v>
      </c>
      <c r="B18" s="60">
        <v>82000</v>
      </c>
      <c r="C18" s="60">
        <v>108000</v>
      </c>
      <c r="D18" s="61">
        <v>140000</v>
      </c>
      <c r="E18" s="61">
        <v>140000</v>
      </c>
      <c r="F18" s="19"/>
    </row>
    <row r="19" spans="1:9" ht="15.75" x14ac:dyDescent="0.25">
      <c r="A19" s="59" t="s">
        <v>150</v>
      </c>
      <c r="B19" s="60">
        <v>65000</v>
      </c>
      <c r="C19" s="60">
        <v>89000</v>
      </c>
      <c r="D19" s="61">
        <v>120000</v>
      </c>
      <c r="E19" s="61">
        <v>135000</v>
      </c>
      <c r="F19" s="19"/>
    </row>
    <row r="20" spans="1:9" ht="31.5" customHeight="1" x14ac:dyDescent="0.25">
      <c r="A20" s="63" t="s">
        <v>581</v>
      </c>
      <c r="B20" s="64">
        <v>69000</v>
      </c>
      <c r="C20" s="64">
        <v>91000</v>
      </c>
      <c r="D20" s="304">
        <v>120000</v>
      </c>
      <c r="E20" s="304">
        <v>135000</v>
      </c>
      <c r="F20" s="19"/>
    </row>
    <row r="21" spans="1:9" ht="29.25" customHeight="1" x14ac:dyDescent="0.25">
      <c r="A21" s="378" t="s">
        <v>160</v>
      </c>
      <c r="B21" s="378"/>
      <c r="C21" s="378"/>
      <c r="D21" s="378"/>
      <c r="E21" s="378"/>
    </row>
    <row r="22" spans="1:9" ht="15.75" x14ac:dyDescent="0.25">
      <c r="A22" s="151" t="s">
        <v>151</v>
      </c>
      <c r="B22" s="152">
        <v>165000</v>
      </c>
      <c r="C22" s="152">
        <v>210000</v>
      </c>
      <c r="D22" s="305">
        <v>350000</v>
      </c>
      <c r="E22" s="305">
        <v>380000</v>
      </c>
      <c r="I22" s="20"/>
    </row>
    <row r="23" spans="1:9" ht="15.75" x14ac:dyDescent="0.25">
      <c r="A23" s="153" t="s">
        <v>152</v>
      </c>
      <c r="B23" s="154">
        <v>205000</v>
      </c>
      <c r="C23" s="155">
        <v>275000</v>
      </c>
      <c r="D23" s="306">
        <v>350000</v>
      </c>
      <c r="E23" s="306">
        <v>380000</v>
      </c>
      <c r="F23" s="4"/>
      <c r="I23" s="20"/>
    </row>
    <row r="24" spans="1:9" ht="15.75" x14ac:dyDescent="0.25">
      <c r="A24" s="153" t="s">
        <v>153</v>
      </c>
      <c r="B24" s="156">
        <v>215000</v>
      </c>
      <c r="C24" s="155">
        <v>285000</v>
      </c>
      <c r="D24" s="306">
        <v>380000</v>
      </c>
      <c r="E24" s="306">
        <v>390000</v>
      </c>
      <c r="F24" s="19"/>
      <c r="G24" s="19"/>
      <c r="I24" s="20"/>
    </row>
    <row r="25" spans="1:9" ht="15.75" x14ac:dyDescent="0.25">
      <c r="A25" s="153" t="s">
        <v>154</v>
      </c>
      <c r="B25" s="155">
        <v>330000</v>
      </c>
      <c r="C25" s="155">
        <v>395000</v>
      </c>
      <c r="D25" s="306">
        <v>480000</v>
      </c>
      <c r="E25" s="306">
        <v>470000</v>
      </c>
      <c r="I25" s="20"/>
    </row>
    <row r="26" spans="1:9" ht="15.75" x14ac:dyDescent="0.25">
      <c r="A26" s="157" t="s">
        <v>155</v>
      </c>
      <c r="B26" s="158">
        <v>340000</v>
      </c>
      <c r="C26" s="158">
        <v>415000</v>
      </c>
      <c r="D26" s="307">
        <v>480000</v>
      </c>
      <c r="E26" s="307">
        <v>480000</v>
      </c>
      <c r="I26" s="20"/>
    </row>
    <row r="27" spans="1:9" ht="29.25" customHeight="1" x14ac:dyDescent="0.25">
      <c r="A27" s="378" t="s">
        <v>31</v>
      </c>
      <c r="B27" s="378"/>
      <c r="C27" s="378"/>
      <c r="D27" s="378"/>
      <c r="E27" s="378"/>
    </row>
    <row r="28" spans="1:9" ht="31.5" x14ac:dyDescent="0.25">
      <c r="A28" s="65" t="s">
        <v>156</v>
      </c>
      <c r="B28" s="66">
        <v>180000</v>
      </c>
      <c r="C28" s="159">
        <v>290000</v>
      </c>
      <c r="D28" s="159">
        <v>520000</v>
      </c>
      <c r="E28" s="159">
        <v>520000</v>
      </c>
      <c r="F28" s="19"/>
    </row>
    <row r="29" spans="1:9" ht="31.5" customHeight="1" x14ac:dyDescent="0.25">
      <c r="A29" s="132" t="s">
        <v>582</v>
      </c>
      <c r="B29" s="133" t="s">
        <v>11</v>
      </c>
      <c r="C29" s="160">
        <v>290000</v>
      </c>
      <c r="D29" s="160" t="s">
        <v>11</v>
      </c>
      <c r="E29" s="160">
        <v>380000</v>
      </c>
      <c r="F29" s="19"/>
    </row>
    <row r="30" spans="1:9" ht="15.75" x14ac:dyDescent="0.25">
      <c r="A30" s="132" t="s">
        <v>289</v>
      </c>
      <c r="B30" s="133" t="s">
        <v>11</v>
      </c>
      <c r="C30" s="160">
        <v>290000</v>
      </c>
      <c r="D30" s="160" t="s">
        <v>11</v>
      </c>
      <c r="E30" s="160">
        <v>290000</v>
      </c>
      <c r="F30" s="19"/>
    </row>
    <row r="31" spans="1:9" ht="15.75" x14ac:dyDescent="0.25">
      <c r="A31" s="132" t="s">
        <v>288</v>
      </c>
      <c r="B31" s="133" t="s">
        <v>11</v>
      </c>
      <c r="C31" s="160" t="s">
        <v>11</v>
      </c>
      <c r="D31" s="160" t="s">
        <v>11</v>
      </c>
      <c r="E31" s="160">
        <v>380000</v>
      </c>
      <c r="F31" s="19"/>
    </row>
    <row r="32" spans="1:9" ht="31.5" x14ac:dyDescent="0.25">
      <c r="A32" s="67" t="s">
        <v>583</v>
      </c>
      <c r="B32" s="68">
        <v>150000</v>
      </c>
      <c r="C32" s="161">
        <v>210000</v>
      </c>
      <c r="D32" s="161">
        <v>250000</v>
      </c>
      <c r="E32" s="161">
        <v>250000</v>
      </c>
      <c r="F32" s="19"/>
    </row>
    <row r="33" spans="1:9" ht="31.5" customHeight="1" x14ac:dyDescent="0.25">
      <c r="A33" s="378" t="s">
        <v>161</v>
      </c>
      <c r="B33" s="378"/>
      <c r="C33" s="378"/>
      <c r="D33" s="378"/>
      <c r="E33" s="378"/>
    </row>
    <row r="34" spans="1:9" ht="31.5" x14ac:dyDescent="0.25">
      <c r="A34" s="62" t="s">
        <v>157</v>
      </c>
      <c r="B34" s="303">
        <v>47000</v>
      </c>
      <c r="C34" s="303">
        <v>72000</v>
      </c>
      <c r="D34" s="303">
        <v>85000</v>
      </c>
      <c r="E34" s="303">
        <v>85000</v>
      </c>
      <c r="F34" s="19"/>
      <c r="H34" s="19"/>
      <c r="I34" s="19"/>
    </row>
    <row r="35" spans="1:9" ht="15.75" x14ac:dyDescent="0.25">
      <c r="A35" s="59" t="s">
        <v>158</v>
      </c>
      <c r="B35" s="61">
        <v>49000</v>
      </c>
      <c r="C35" s="61">
        <v>74000</v>
      </c>
      <c r="D35" s="61">
        <v>90000</v>
      </c>
      <c r="E35" s="61">
        <v>90000</v>
      </c>
      <c r="F35" s="19"/>
      <c r="H35" s="19"/>
      <c r="I35" s="20"/>
    </row>
    <row r="36" spans="1:9" ht="15.75" x14ac:dyDescent="0.25">
      <c r="A36" s="63" t="s">
        <v>287</v>
      </c>
      <c r="B36" s="304">
        <v>45000</v>
      </c>
      <c r="C36" s="304">
        <v>69000</v>
      </c>
      <c r="D36" s="304">
        <v>80000</v>
      </c>
      <c r="E36" s="304">
        <v>80000</v>
      </c>
      <c r="F36" s="19"/>
      <c r="H36" s="19"/>
      <c r="I36" s="20"/>
    </row>
    <row r="37" spans="1:9" ht="15.75" x14ac:dyDescent="0.25">
      <c r="A37" s="63" t="s">
        <v>159</v>
      </c>
      <c r="B37" s="304">
        <v>53000</v>
      </c>
      <c r="C37" s="304">
        <v>80000</v>
      </c>
      <c r="D37" s="304">
        <v>90000</v>
      </c>
      <c r="E37" s="304">
        <v>90000</v>
      </c>
      <c r="F37" s="19"/>
      <c r="H37" s="19"/>
      <c r="I37" s="20"/>
    </row>
    <row r="38" spans="1:9" ht="31.5" customHeight="1" x14ac:dyDescent="0.25">
      <c r="A38" s="378" t="s">
        <v>242</v>
      </c>
      <c r="B38" s="378"/>
      <c r="C38" s="378"/>
      <c r="D38" s="378"/>
      <c r="E38" s="378"/>
    </row>
    <row r="39" spans="1:9" ht="31.5" x14ac:dyDescent="0.25">
      <c r="A39" s="62" t="s">
        <v>257</v>
      </c>
      <c r="B39" s="303" t="s">
        <v>11</v>
      </c>
      <c r="C39" s="303">
        <v>340000</v>
      </c>
      <c r="D39" s="303">
        <v>446000</v>
      </c>
      <c r="E39" s="303">
        <v>446000</v>
      </c>
    </row>
    <row r="40" spans="1:9" ht="31.5" x14ac:dyDescent="0.25">
      <c r="A40" s="59" t="s">
        <v>258</v>
      </c>
      <c r="B40" s="61" t="s">
        <v>11</v>
      </c>
      <c r="C40" s="61">
        <v>435000</v>
      </c>
      <c r="D40" s="61">
        <v>546000</v>
      </c>
      <c r="E40" s="61">
        <v>546000</v>
      </c>
    </row>
    <row r="41" spans="1:9" x14ac:dyDescent="0.25">
      <c r="A41" s="11"/>
    </row>
    <row r="42" spans="1:9" x14ac:dyDescent="0.25">
      <c r="A42" s="11"/>
    </row>
    <row r="43" spans="1:9" ht="15.75" x14ac:dyDescent="0.25">
      <c r="A43" s="29" t="s">
        <v>259</v>
      </c>
      <c r="B43" s="30"/>
      <c r="C43" s="30"/>
      <c r="D43" s="30"/>
      <c r="E43" s="30"/>
    </row>
    <row r="44" spans="1:9" ht="15.75" x14ac:dyDescent="0.25">
      <c r="A44" s="29" t="s">
        <v>260</v>
      </c>
      <c r="B44" s="30"/>
      <c r="C44" s="30"/>
      <c r="D44" s="30"/>
      <c r="E44" s="30"/>
    </row>
    <row r="45" spans="1:9" ht="15.75" x14ac:dyDescent="0.25">
      <c r="A45" s="58" t="s">
        <v>331</v>
      </c>
      <c r="B45" s="30"/>
      <c r="C45" s="30"/>
      <c r="D45" s="30"/>
      <c r="E45" s="30"/>
    </row>
    <row r="46" spans="1:9" ht="15.75" x14ac:dyDescent="0.25">
      <c r="A46" s="29" t="s">
        <v>261</v>
      </c>
      <c r="B46" s="30"/>
      <c r="C46" s="30"/>
      <c r="D46" s="30"/>
      <c r="E46" s="30"/>
    </row>
    <row r="47" spans="1:9" ht="15.75" x14ac:dyDescent="0.25">
      <c r="A47" s="29" t="s">
        <v>264</v>
      </c>
      <c r="B47" s="30"/>
      <c r="C47" s="30"/>
      <c r="D47" s="30"/>
      <c r="E47" s="30"/>
    </row>
    <row r="48" spans="1:9" ht="33.75" customHeight="1" x14ac:dyDescent="0.25">
      <c r="A48" s="413" t="s">
        <v>262</v>
      </c>
      <c r="B48" s="413"/>
      <c r="C48" s="413"/>
      <c r="D48" s="413"/>
      <c r="E48" s="413"/>
    </row>
    <row r="49" spans="1:5" ht="15.75" x14ac:dyDescent="0.25">
      <c r="A49" s="29" t="s">
        <v>263</v>
      </c>
      <c r="B49" s="30"/>
      <c r="C49" s="30"/>
      <c r="D49" s="30"/>
      <c r="E49" s="30"/>
    </row>
    <row r="50" spans="1:5" ht="111.6" customHeight="1" x14ac:dyDescent="0.25">
      <c r="A50" s="412" t="s">
        <v>666</v>
      </c>
      <c r="B50" s="412"/>
      <c r="C50" s="412"/>
      <c r="D50" s="412"/>
      <c r="E50" s="412"/>
    </row>
  </sheetData>
  <mergeCells count="12">
    <mergeCell ref="A14:E14"/>
    <mergeCell ref="H12:H13"/>
    <mergeCell ref="A1:E1"/>
    <mergeCell ref="A2:E2"/>
    <mergeCell ref="A4:E4"/>
    <mergeCell ref="A11:E11"/>
    <mergeCell ref="A50:E50"/>
    <mergeCell ref="A48:E48"/>
    <mergeCell ref="A38:E38"/>
    <mergeCell ref="A21:E21"/>
    <mergeCell ref="A27:E27"/>
    <mergeCell ref="A33:E33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X62"/>
  <sheetViews>
    <sheetView zoomScale="84" zoomScaleNormal="84" workbookViewId="0">
      <pane ySplit="2" topLeftCell="A9" activePane="bottomLeft" state="frozenSplit"/>
      <selection pane="bottomLeft" activeCell="C46" sqref="C46"/>
    </sheetView>
  </sheetViews>
  <sheetFormatPr defaultRowHeight="15" x14ac:dyDescent="0.25"/>
  <cols>
    <col min="1" max="1" width="29.85546875" style="11" customWidth="1"/>
    <col min="2" max="2" width="12.140625" customWidth="1"/>
    <col min="3" max="3" width="15.28515625" customWidth="1"/>
    <col min="4" max="4" width="12.85546875" customWidth="1"/>
    <col min="5" max="5" width="15.7109375" customWidth="1"/>
    <col min="6" max="6" width="11.7109375" customWidth="1"/>
    <col min="7" max="7" width="15.85546875" customWidth="1"/>
    <col min="8" max="8" width="14.28515625" customWidth="1"/>
    <col min="9" max="9" width="12.7109375" customWidth="1"/>
    <col min="10" max="10" width="13.140625" customWidth="1"/>
    <col min="11" max="11" width="23" style="11" customWidth="1"/>
    <col min="15" max="15" width="36" customWidth="1"/>
  </cols>
  <sheetData>
    <row r="1" spans="1:24" ht="42" customHeight="1" x14ac:dyDescent="0.25">
      <c r="A1" s="378" t="s">
        <v>653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24" s="14" customFormat="1" ht="33" customHeight="1" x14ac:dyDescent="0.3">
      <c r="A2" s="390" t="s">
        <v>559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</row>
    <row r="3" spans="1:24" ht="34.5" customHeight="1" x14ac:dyDescent="0.25">
      <c r="A3" s="392" t="s">
        <v>568</v>
      </c>
      <c r="B3" s="394" t="s">
        <v>0</v>
      </c>
      <c r="C3" s="392" t="s">
        <v>119</v>
      </c>
      <c r="D3" s="397" t="s">
        <v>1</v>
      </c>
      <c r="E3" s="386" t="s">
        <v>102</v>
      </c>
      <c r="F3" s="384"/>
      <c r="G3" s="385"/>
      <c r="H3" s="383" t="s">
        <v>103</v>
      </c>
      <c r="I3" s="384"/>
      <c r="J3" s="385"/>
      <c r="K3" s="57" t="s">
        <v>23</v>
      </c>
    </row>
    <row r="4" spans="1:24" ht="31.5" x14ac:dyDescent="0.25">
      <c r="A4" s="393"/>
      <c r="B4" s="395"/>
      <c r="C4" s="396"/>
      <c r="D4" s="398"/>
      <c r="E4" s="56" t="s">
        <v>2</v>
      </c>
      <c r="F4" s="55" t="s">
        <v>3</v>
      </c>
      <c r="G4" s="55" t="s">
        <v>4</v>
      </c>
      <c r="H4" s="52" t="s">
        <v>5</v>
      </c>
      <c r="I4" s="53" t="s">
        <v>6</v>
      </c>
      <c r="J4" s="54" t="s">
        <v>7</v>
      </c>
      <c r="K4" s="52" t="s">
        <v>99</v>
      </c>
    </row>
    <row r="5" spans="1:24" ht="18.75" x14ac:dyDescent="0.25">
      <c r="A5" s="387" t="s">
        <v>31</v>
      </c>
      <c r="B5" s="388"/>
      <c r="C5" s="388"/>
      <c r="D5" s="388"/>
      <c r="E5" s="388"/>
      <c r="F5" s="388"/>
      <c r="G5" s="388"/>
      <c r="H5" s="388"/>
      <c r="I5" s="388"/>
      <c r="J5" s="388"/>
      <c r="K5" s="389"/>
    </row>
    <row r="6" spans="1:24" ht="31.5" customHeight="1" x14ac:dyDescent="0.25">
      <c r="A6" s="38" t="s">
        <v>131</v>
      </c>
      <c r="B6" s="327">
        <v>1500</v>
      </c>
      <c r="C6" s="327" t="s">
        <v>347</v>
      </c>
      <c r="D6" s="327">
        <v>1</v>
      </c>
      <c r="E6" s="327">
        <v>15</v>
      </c>
      <c r="F6" s="40">
        <v>15</v>
      </c>
      <c r="G6" s="40">
        <v>15</v>
      </c>
      <c r="H6" s="40">
        <v>2500</v>
      </c>
      <c r="I6" s="40">
        <v>2500</v>
      </c>
      <c r="J6" s="40">
        <v>2500</v>
      </c>
      <c r="K6" s="41">
        <v>3600</v>
      </c>
      <c r="L6" s="424" t="s">
        <v>631</v>
      </c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</row>
    <row r="7" spans="1:24" ht="15.75" x14ac:dyDescent="0.25">
      <c r="A7" s="35" t="s">
        <v>132</v>
      </c>
      <c r="B7" s="328">
        <v>1500</v>
      </c>
      <c r="C7" s="327" t="s">
        <v>347</v>
      </c>
      <c r="D7" s="328">
        <v>1</v>
      </c>
      <c r="E7" s="327">
        <v>15</v>
      </c>
      <c r="F7" s="40">
        <v>15</v>
      </c>
      <c r="G7" s="40">
        <v>15</v>
      </c>
      <c r="H7" s="40">
        <v>2500</v>
      </c>
      <c r="I7" s="40">
        <v>2500</v>
      </c>
      <c r="J7" s="40">
        <v>2500</v>
      </c>
      <c r="K7" s="34" t="s">
        <v>346</v>
      </c>
      <c r="L7" s="374"/>
      <c r="M7" s="375"/>
      <c r="N7" s="375"/>
      <c r="O7" s="375"/>
    </row>
    <row r="8" spans="1:24" ht="15.75" x14ac:dyDescent="0.25">
      <c r="A8" s="35" t="s">
        <v>133</v>
      </c>
      <c r="B8" s="328">
        <v>1500</v>
      </c>
      <c r="C8" s="327" t="s">
        <v>347</v>
      </c>
      <c r="D8" s="328">
        <v>1</v>
      </c>
      <c r="E8" s="327">
        <v>15</v>
      </c>
      <c r="F8" s="40">
        <v>15</v>
      </c>
      <c r="G8" s="40">
        <v>15</v>
      </c>
      <c r="H8" s="40">
        <v>2500</v>
      </c>
      <c r="I8" s="40">
        <v>2500</v>
      </c>
      <c r="J8" s="40">
        <v>2500</v>
      </c>
      <c r="K8" s="34" t="s">
        <v>346</v>
      </c>
      <c r="L8" s="374"/>
      <c r="M8" s="375"/>
      <c r="N8" s="375"/>
      <c r="O8" s="375"/>
    </row>
    <row r="9" spans="1:24" ht="15.75" x14ac:dyDescent="0.25">
      <c r="A9" s="35" t="s">
        <v>134</v>
      </c>
      <c r="B9" s="328">
        <v>1500</v>
      </c>
      <c r="C9" s="327" t="s">
        <v>347</v>
      </c>
      <c r="D9" s="328">
        <v>1</v>
      </c>
      <c r="E9" s="327">
        <v>15</v>
      </c>
      <c r="F9" s="40">
        <v>15</v>
      </c>
      <c r="G9" s="40">
        <v>15</v>
      </c>
      <c r="H9" s="40">
        <v>2500</v>
      </c>
      <c r="I9" s="40">
        <v>2500</v>
      </c>
      <c r="J9" s="40">
        <v>2500</v>
      </c>
      <c r="K9" s="34" t="s">
        <v>632</v>
      </c>
      <c r="L9" s="374"/>
      <c r="M9" s="375"/>
      <c r="N9" s="375"/>
      <c r="O9" s="375"/>
    </row>
    <row r="10" spans="1:24" ht="15.75" x14ac:dyDescent="0.25">
      <c r="A10" s="35" t="s">
        <v>135</v>
      </c>
      <c r="B10" s="328">
        <v>1500</v>
      </c>
      <c r="C10" s="327" t="s">
        <v>347</v>
      </c>
      <c r="D10" s="328">
        <v>1</v>
      </c>
      <c r="E10" s="327">
        <v>15</v>
      </c>
      <c r="F10" s="40">
        <v>15</v>
      </c>
      <c r="G10" s="40">
        <v>15</v>
      </c>
      <c r="H10" s="40">
        <v>2500</v>
      </c>
      <c r="I10" s="40">
        <v>2500</v>
      </c>
      <c r="J10" s="40">
        <v>2500</v>
      </c>
      <c r="K10" s="34" t="s">
        <v>632</v>
      </c>
      <c r="L10" s="374"/>
      <c r="M10" s="375"/>
      <c r="N10" s="375"/>
      <c r="O10" s="375"/>
    </row>
    <row r="11" spans="1:24" s="15" customFormat="1" ht="34.15" customHeight="1" x14ac:dyDescent="0.25">
      <c r="A11" s="35" t="s">
        <v>136</v>
      </c>
      <c r="B11" s="328">
        <v>1500</v>
      </c>
      <c r="C11" s="327" t="s">
        <v>347</v>
      </c>
      <c r="D11" s="328">
        <v>1</v>
      </c>
      <c r="E11" s="327">
        <v>15</v>
      </c>
      <c r="F11" s="40">
        <v>15</v>
      </c>
      <c r="G11" s="40">
        <v>15</v>
      </c>
      <c r="H11" s="40">
        <v>2500</v>
      </c>
      <c r="I11" s="40">
        <v>2500</v>
      </c>
      <c r="J11" s="40">
        <v>2500</v>
      </c>
      <c r="K11" s="34" t="s">
        <v>163</v>
      </c>
      <c r="L11" s="374"/>
      <c r="M11" s="375"/>
      <c r="N11" s="375"/>
      <c r="O11" s="375"/>
      <c r="P11"/>
      <c r="Q11"/>
      <c r="R11"/>
      <c r="S11"/>
      <c r="T11"/>
      <c r="U11"/>
      <c r="V11"/>
      <c r="W11"/>
    </row>
    <row r="12" spans="1:24" s="15" customFormat="1" ht="99.75" customHeight="1" x14ac:dyDescent="0.25">
      <c r="A12" s="172" t="s">
        <v>137</v>
      </c>
      <c r="B12" s="328">
        <v>3000</v>
      </c>
      <c r="C12" s="328" t="s">
        <v>633</v>
      </c>
      <c r="D12" s="328">
        <v>1</v>
      </c>
      <c r="E12" s="328">
        <v>27</v>
      </c>
      <c r="F12" s="328">
        <v>27</v>
      </c>
      <c r="G12" s="328">
        <v>27</v>
      </c>
      <c r="H12" s="33">
        <v>5000</v>
      </c>
      <c r="I12" s="33">
        <v>5000</v>
      </c>
      <c r="J12" s="33">
        <v>5000</v>
      </c>
      <c r="K12" s="34" t="s">
        <v>491</v>
      </c>
      <c r="L12" s="418" t="s">
        <v>569</v>
      </c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</row>
    <row r="13" spans="1:24" s="15" customFormat="1" ht="62.25" customHeight="1" x14ac:dyDescent="0.25">
      <c r="A13" s="172" t="s">
        <v>139</v>
      </c>
      <c r="B13" s="328">
        <v>7000</v>
      </c>
      <c r="C13" s="328" t="s">
        <v>27</v>
      </c>
      <c r="D13" s="333">
        <v>45479</v>
      </c>
      <c r="E13" s="328">
        <v>75</v>
      </c>
      <c r="F13" s="328">
        <v>65</v>
      </c>
      <c r="G13" s="328" t="s">
        <v>8</v>
      </c>
      <c r="H13" s="33">
        <v>15000</v>
      </c>
      <c r="I13" s="33">
        <v>13000</v>
      </c>
      <c r="J13" s="33" t="s">
        <v>8</v>
      </c>
      <c r="K13" s="34">
        <v>1500</v>
      </c>
      <c r="L13" s="331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</row>
    <row r="14" spans="1:24" ht="75.75" customHeight="1" x14ac:dyDescent="0.25">
      <c r="A14" s="172" t="s">
        <v>655</v>
      </c>
      <c r="B14" s="328">
        <v>6500</v>
      </c>
      <c r="C14" s="328" t="s">
        <v>634</v>
      </c>
      <c r="D14" s="329" t="s">
        <v>490</v>
      </c>
      <c r="E14" s="328">
        <v>42</v>
      </c>
      <c r="F14" s="328">
        <v>42</v>
      </c>
      <c r="G14" s="328">
        <v>42</v>
      </c>
      <c r="H14" s="33">
        <v>10300</v>
      </c>
      <c r="I14" s="33">
        <v>10300</v>
      </c>
      <c r="J14" s="33">
        <v>10300</v>
      </c>
      <c r="K14" s="34" t="s">
        <v>491</v>
      </c>
      <c r="L14" s="376" t="s">
        <v>654</v>
      </c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</row>
    <row r="15" spans="1:24" ht="29.25" customHeight="1" x14ac:dyDescent="0.25">
      <c r="A15" s="378" t="s">
        <v>9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</row>
    <row r="16" spans="1:24" ht="36" customHeight="1" x14ac:dyDescent="0.25">
      <c r="A16" s="48" t="s">
        <v>348</v>
      </c>
      <c r="B16" s="40">
        <v>1500</v>
      </c>
      <c r="C16" s="40" t="s">
        <v>28</v>
      </c>
      <c r="D16" s="49" t="s">
        <v>10</v>
      </c>
      <c r="E16" s="40">
        <v>12.4</v>
      </c>
      <c r="F16" s="40">
        <v>12.4</v>
      </c>
      <c r="G16" s="40">
        <v>12.4</v>
      </c>
      <c r="H16" s="40">
        <v>2500</v>
      </c>
      <c r="I16" s="40">
        <v>2500</v>
      </c>
      <c r="J16" s="40">
        <v>2500</v>
      </c>
      <c r="K16" s="41" t="s">
        <v>330</v>
      </c>
    </row>
    <row r="17" spans="1:23" ht="31.5" customHeight="1" x14ac:dyDescent="0.25">
      <c r="A17" s="35" t="s">
        <v>129</v>
      </c>
      <c r="B17" s="33">
        <v>5200</v>
      </c>
      <c r="C17" s="33" t="s">
        <v>237</v>
      </c>
      <c r="D17" s="37" t="s">
        <v>22</v>
      </c>
      <c r="E17" s="33">
        <v>23</v>
      </c>
      <c r="F17" s="33">
        <v>23</v>
      </c>
      <c r="G17" s="33">
        <v>23</v>
      </c>
      <c r="H17" s="33">
        <v>4200</v>
      </c>
      <c r="I17" s="33">
        <v>4200</v>
      </c>
      <c r="J17" s="33">
        <v>4200</v>
      </c>
      <c r="K17" s="34" t="s">
        <v>635</v>
      </c>
      <c r="L17" s="420" t="s">
        <v>636</v>
      </c>
      <c r="M17" s="421"/>
      <c r="N17" s="421"/>
      <c r="O17" s="421"/>
    </row>
    <row r="18" spans="1:23" ht="110.25" customHeight="1" x14ac:dyDescent="0.25">
      <c r="A18" s="174" t="s">
        <v>349</v>
      </c>
      <c r="B18" s="175">
        <v>5200</v>
      </c>
      <c r="C18" s="175" t="s">
        <v>28</v>
      </c>
      <c r="D18" s="40">
        <v>12.4</v>
      </c>
      <c r="E18" s="40">
        <v>12.4</v>
      </c>
      <c r="F18" s="40">
        <v>12.4</v>
      </c>
      <c r="G18" s="40">
        <v>2500</v>
      </c>
      <c r="H18" s="40">
        <v>2500</v>
      </c>
      <c r="I18" s="40">
        <v>2500</v>
      </c>
      <c r="J18" s="178">
        <v>2500</v>
      </c>
      <c r="K18" s="177" t="s">
        <v>350</v>
      </c>
      <c r="L18" s="422" t="s">
        <v>637</v>
      </c>
      <c r="M18" s="423"/>
      <c r="N18" s="423"/>
      <c r="O18" s="423"/>
      <c r="P18" s="423"/>
      <c r="Q18" s="423"/>
      <c r="R18" s="423"/>
      <c r="S18" s="423"/>
      <c r="T18" s="15"/>
      <c r="U18" s="15"/>
      <c r="V18" s="15"/>
      <c r="W18" s="15"/>
    </row>
    <row r="19" spans="1:23" s="15" customFormat="1" ht="15.75" x14ac:dyDescent="0.25">
      <c r="A19" s="174" t="s">
        <v>326</v>
      </c>
      <c r="B19" s="175">
        <v>8600</v>
      </c>
      <c r="C19" s="175" t="s">
        <v>237</v>
      </c>
      <c r="D19" s="176" t="s">
        <v>22</v>
      </c>
      <c r="E19" s="175">
        <v>50</v>
      </c>
      <c r="F19" s="175">
        <v>50</v>
      </c>
      <c r="G19" s="175">
        <v>50</v>
      </c>
      <c r="H19" s="175">
        <v>9900</v>
      </c>
      <c r="I19" s="175">
        <v>9900</v>
      </c>
      <c r="J19" s="175">
        <v>9900</v>
      </c>
      <c r="K19" s="177">
        <v>2500</v>
      </c>
    </row>
    <row r="20" spans="1:23" s="15" customFormat="1" ht="15.75" x14ac:dyDescent="0.25">
      <c r="A20" s="174" t="s">
        <v>327</v>
      </c>
      <c r="B20" s="175">
        <v>8600</v>
      </c>
      <c r="C20" s="175" t="s">
        <v>237</v>
      </c>
      <c r="D20" s="176" t="s">
        <v>22</v>
      </c>
      <c r="E20" s="175">
        <v>50</v>
      </c>
      <c r="F20" s="175">
        <v>50</v>
      </c>
      <c r="G20" s="175">
        <v>50</v>
      </c>
      <c r="H20" s="175">
        <v>9900</v>
      </c>
      <c r="I20" s="175">
        <v>9900</v>
      </c>
      <c r="J20" s="175">
        <v>9900</v>
      </c>
      <c r="K20" s="177">
        <v>2500</v>
      </c>
      <c r="L20" s="372"/>
      <c r="M20" s="373"/>
      <c r="N20" s="373"/>
      <c r="O20" s="373"/>
    </row>
    <row r="21" spans="1:23" s="15" customFormat="1" ht="15.75" x14ac:dyDescent="0.25">
      <c r="A21" s="179" t="s">
        <v>121</v>
      </c>
      <c r="B21" s="46">
        <v>1500</v>
      </c>
      <c r="C21" s="46" t="s">
        <v>28</v>
      </c>
      <c r="D21" s="40">
        <v>12.4</v>
      </c>
      <c r="E21" s="40">
        <v>12.4</v>
      </c>
      <c r="F21" s="40">
        <v>12.4</v>
      </c>
      <c r="G21" s="40">
        <v>2500</v>
      </c>
      <c r="H21" s="40">
        <v>2500</v>
      </c>
      <c r="I21" s="40">
        <v>2500</v>
      </c>
      <c r="J21" s="41">
        <v>2500</v>
      </c>
      <c r="K21" s="47" t="s">
        <v>113</v>
      </c>
      <c r="L21"/>
      <c r="M21"/>
      <c r="N21"/>
      <c r="O21"/>
      <c r="P21"/>
      <c r="Q21"/>
      <c r="R21"/>
      <c r="S21"/>
      <c r="T21"/>
      <c r="U21"/>
      <c r="V21"/>
      <c r="W21"/>
    </row>
    <row r="22" spans="1:23" ht="18.75" x14ac:dyDescent="0.25">
      <c r="A22" s="378" t="s">
        <v>105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</row>
    <row r="23" spans="1:23" ht="35.25" customHeight="1" x14ac:dyDescent="0.25">
      <c r="A23" s="38" t="s">
        <v>122</v>
      </c>
      <c r="B23" s="40">
        <v>3000</v>
      </c>
      <c r="C23" s="40" t="s">
        <v>638</v>
      </c>
      <c r="D23" s="49" t="s">
        <v>10</v>
      </c>
      <c r="E23" s="40">
        <v>15.5</v>
      </c>
      <c r="F23" s="40">
        <v>15.5</v>
      </c>
      <c r="G23" s="40">
        <v>15.5</v>
      </c>
      <c r="H23" s="40">
        <v>3300</v>
      </c>
      <c r="I23" s="40">
        <v>3300</v>
      </c>
      <c r="J23" s="40">
        <v>3300</v>
      </c>
      <c r="K23" s="41">
        <v>2500</v>
      </c>
    </row>
    <row r="24" spans="1:23" ht="15.75" x14ac:dyDescent="0.25">
      <c r="A24" s="35" t="s">
        <v>123</v>
      </c>
      <c r="B24" s="40">
        <v>3000</v>
      </c>
      <c r="C24" s="40" t="s">
        <v>638</v>
      </c>
      <c r="D24" s="36" t="s">
        <v>10</v>
      </c>
      <c r="E24" s="40">
        <v>15.5</v>
      </c>
      <c r="F24" s="40">
        <v>15.5</v>
      </c>
      <c r="G24" s="40">
        <v>15.5</v>
      </c>
      <c r="H24" s="40">
        <v>3300</v>
      </c>
      <c r="I24" s="40">
        <v>3300</v>
      </c>
      <c r="J24" s="40">
        <v>3300</v>
      </c>
      <c r="K24" s="34" t="s">
        <v>639</v>
      </c>
      <c r="L24" s="3" t="s">
        <v>640</v>
      </c>
    </row>
    <row r="25" spans="1:23" ht="15.75" x14ac:dyDescent="0.25">
      <c r="A25" s="31" t="s">
        <v>124</v>
      </c>
      <c r="B25" s="40">
        <v>3000</v>
      </c>
      <c r="C25" s="40" t="s">
        <v>638</v>
      </c>
      <c r="D25" s="36" t="s">
        <v>21</v>
      </c>
      <c r="E25" s="40">
        <v>15.5</v>
      </c>
      <c r="F25" s="40">
        <v>15.5</v>
      </c>
      <c r="G25" s="40">
        <v>15.5</v>
      </c>
      <c r="H25" s="40">
        <v>3300</v>
      </c>
      <c r="I25" s="40">
        <v>3300</v>
      </c>
      <c r="J25" s="40">
        <v>3300</v>
      </c>
      <c r="K25" s="34" t="s">
        <v>641</v>
      </c>
      <c r="L25" s="3" t="s">
        <v>640</v>
      </c>
    </row>
    <row r="26" spans="1:23" ht="31.5" x14ac:dyDescent="0.25">
      <c r="A26" s="35" t="s">
        <v>126</v>
      </c>
      <c r="B26" s="40">
        <v>3000</v>
      </c>
      <c r="C26" s="33" t="s">
        <v>642</v>
      </c>
      <c r="D26" s="36" t="s">
        <v>10</v>
      </c>
      <c r="E26" s="33">
        <v>13.5</v>
      </c>
      <c r="F26" s="33">
        <v>13.5</v>
      </c>
      <c r="G26" s="33">
        <v>13.5</v>
      </c>
      <c r="H26" s="33">
        <v>2100</v>
      </c>
      <c r="I26" s="33">
        <v>2100</v>
      </c>
      <c r="J26" s="33">
        <v>2100</v>
      </c>
      <c r="K26" s="34">
        <v>1500</v>
      </c>
    </row>
    <row r="27" spans="1:23" ht="47.25" x14ac:dyDescent="0.25">
      <c r="A27" s="294" t="s">
        <v>643</v>
      </c>
      <c r="B27" s="295">
        <v>3500</v>
      </c>
      <c r="C27" s="295" t="s">
        <v>634</v>
      </c>
      <c r="D27" s="296" t="s">
        <v>116</v>
      </c>
      <c r="E27" s="295">
        <v>40</v>
      </c>
      <c r="F27" s="295">
        <v>40</v>
      </c>
      <c r="G27" s="295">
        <v>40</v>
      </c>
      <c r="H27" s="295">
        <v>8000</v>
      </c>
      <c r="I27" s="295">
        <v>8000</v>
      </c>
      <c r="J27" s="295">
        <v>8000</v>
      </c>
      <c r="K27" s="297" t="s">
        <v>644</v>
      </c>
      <c r="L27" s="381"/>
      <c r="M27" s="382"/>
      <c r="N27" s="382"/>
      <c r="O27" s="382"/>
      <c r="P27" s="382"/>
    </row>
    <row r="28" spans="1:23" ht="18.75" x14ac:dyDescent="0.25">
      <c r="A28" s="378" t="s">
        <v>130</v>
      </c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17"/>
    </row>
    <row r="29" spans="1:23" ht="78.75" x14ac:dyDescent="0.25">
      <c r="A29" s="48" t="s">
        <v>645</v>
      </c>
      <c r="B29" s="40">
        <v>3000</v>
      </c>
      <c r="C29" s="40" t="s">
        <v>26</v>
      </c>
      <c r="D29" s="49" t="s">
        <v>107</v>
      </c>
      <c r="E29" s="40">
        <v>42</v>
      </c>
      <c r="F29" s="40">
        <v>42</v>
      </c>
      <c r="G29" s="40">
        <v>42</v>
      </c>
      <c r="H29" s="40">
        <v>9700</v>
      </c>
      <c r="I29" s="40">
        <v>9700</v>
      </c>
      <c r="J29" s="40">
        <v>9700</v>
      </c>
      <c r="K29" s="330">
        <v>2500</v>
      </c>
      <c r="L29" s="299"/>
    </row>
    <row r="30" spans="1:23" ht="47.25" x14ac:dyDescent="0.25">
      <c r="A30" s="35" t="s">
        <v>646</v>
      </c>
      <c r="B30" s="33">
        <v>6000</v>
      </c>
      <c r="C30" s="33" t="s">
        <v>25</v>
      </c>
      <c r="D30" s="36" t="s">
        <v>108</v>
      </c>
      <c r="E30" s="33">
        <v>70</v>
      </c>
      <c r="F30" s="33">
        <v>70</v>
      </c>
      <c r="G30" s="33">
        <v>70</v>
      </c>
      <c r="H30" s="33">
        <v>15200</v>
      </c>
      <c r="I30" s="33">
        <v>15200</v>
      </c>
      <c r="J30" s="33">
        <v>15200</v>
      </c>
      <c r="K30" s="149">
        <v>2500</v>
      </c>
    </row>
    <row r="31" spans="1:23" ht="47.25" x14ac:dyDescent="0.25">
      <c r="A31" s="42" t="s">
        <v>573</v>
      </c>
      <c r="B31" s="46">
        <v>6000</v>
      </c>
      <c r="C31" s="46" t="s">
        <v>25</v>
      </c>
      <c r="D31" s="51" t="s">
        <v>108</v>
      </c>
      <c r="E31" s="46">
        <v>67</v>
      </c>
      <c r="F31" s="46">
        <v>67</v>
      </c>
      <c r="G31" s="46">
        <v>67</v>
      </c>
      <c r="H31" s="46">
        <v>15000</v>
      </c>
      <c r="I31" s="46">
        <v>15000</v>
      </c>
      <c r="J31" s="46">
        <v>15000</v>
      </c>
      <c r="K31" s="47" t="s">
        <v>330</v>
      </c>
    </row>
    <row r="32" spans="1:23" ht="33" customHeight="1" x14ac:dyDescent="0.25">
      <c r="A32" s="42" t="s">
        <v>574</v>
      </c>
      <c r="B32" s="46">
        <v>6000</v>
      </c>
      <c r="C32" s="46" t="s">
        <v>25</v>
      </c>
      <c r="D32" s="51" t="s">
        <v>108</v>
      </c>
      <c r="E32" s="46">
        <v>68</v>
      </c>
      <c r="F32" s="46">
        <v>68</v>
      </c>
      <c r="G32" s="46">
        <v>68</v>
      </c>
      <c r="H32" s="46">
        <v>15000</v>
      </c>
      <c r="I32" s="46">
        <v>15000</v>
      </c>
      <c r="J32" s="46">
        <v>15000</v>
      </c>
      <c r="K32" s="47" t="s">
        <v>330</v>
      </c>
      <c r="L32" s="3" t="s">
        <v>562</v>
      </c>
      <c r="M32" s="6"/>
      <c r="N32" s="6"/>
      <c r="O32" s="6"/>
      <c r="P32" s="6"/>
    </row>
    <row r="33" spans="1:23" ht="31.5" x14ac:dyDescent="0.3">
      <c r="A33" s="42" t="s">
        <v>560</v>
      </c>
      <c r="B33" s="46">
        <v>6000</v>
      </c>
      <c r="C33" s="46" t="s">
        <v>25</v>
      </c>
      <c r="D33" s="51" t="s">
        <v>493</v>
      </c>
      <c r="E33" s="46">
        <v>72.5</v>
      </c>
      <c r="F33" s="46">
        <v>72.5</v>
      </c>
      <c r="G33" s="46">
        <v>72.5</v>
      </c>
      <c r="H33" s="46">
        <v>15300</v>
      </c>
      <c r="I33" s="46">
        <v>15300</v>
      </c>
      <c r="J33" s="46">
        <v>15300</v>
      </c>
      <c r="K33" s="47" t="s">
        <v>330</v>
      </c>
      <c r="L33" s="30" t="s">
        <v>561</v>
      </c>
      <c r="M33" s="5"/>
      <c r="N33" s="5"/>
      <c r="O33" s="5"/>
      <c r="P33" s="5"/>
      <c r="Q33" s="5"/>
      <c r="R33" s="5"/>
      <c r="S33" s="14"/>
    </row>
    <row r="34" spans="1:23" ht="31.9" customHeight="1" x14ac:dyDescent="0.25">
      <c r="A34" s="378" t="s">
        <v>15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17"/>
    </row>
    <row r="35" spans="1:23" ht="46.9" customHeight="1" x14ac:dyDescent="0.25">
      <c r="A35" s="300" t="s">
        <v>647</v>
      </c>
      <c r="B35" s="40">
        <v>5000</v>
      </c>
      <c r="C35" s="40" t="s">
        <v>648</v>
      </c>
      <c r="D35" s="49" t="s">
        <v>115</v>
      </c>
      <c r="E35" s="40">
        <v>47</v>
      </c>
      <c r="F35" s="40">
        <v>47</v>
      </c>
      <c r="G35" s="40">
        <v>47</v>
      </c>
      <c r="H35" s="40">
        <v>9500</v>
      </c>
      <c r="I35" s="40">
        <v>9500</v>
      </c>
      <c r="J35" s="40">
        <v>9500</v>
      </c>
      <c r="K35" s="41">
        <v>3000</v>
      </c>
      <c r="L35" s="30" t="s">
        <v>649</v>
      </c>
      <c r="M35" s="5"/>
      <c r="N35" s="5"/>
      <c r="O35" s="5"/>
      <c r="P35" s="5"/>
      <c r="Q35" s="5"/>
      <c r="R35" s="293"/>
      <c r="S35" s="293"/>
      <c r="T35" s="293"/>
      <c r="U35" s="180"/>
      <c r="V35" s="180"/>
      <c r="W35" s="180"/>
    </row>
    <row r="36" spans="1:23" ht="46.9" customHeight="1" x14ac:dyDescent="0.25">
      <c r="A36" s="301" t="s">
        <v>650</v>
      </c>
      <c r="B36" s="40">
        <v>5000</v>
      </c>
      <c r="C36" s="33" t="s">
        <v>651</v>
      </c>
      <c r="D36" s="36" t="s">
        <v>494</v>
      </c>
      <c r="E36" s="40">
        <v>42</v>
      </c>
      <c r="F36" s="40">
        <v>42</v>
      </c>
      <c r="G36" s="40">
        <v>42</v>
      </c>
      <c r="H36" s="40">
        <v>8400</v>
      </c>
      <c r="I36" s="40">
        <v>8400</v>
      </c>
      <c r="J36" s="40">
        <v>6600</v>
      </c>
      <c r="K36" s="34">
        <v>2500</v>
      </c>
      <c r="L36" s="30" t="s">
        <v>652</v>
      </c>
      <c r="M36" s="5"/>
      <c r="N36" s="5"/>
      <c r="O36" s="5"/>
      <c r="P36" s="5"/>
      <c r="Q36" s="5"/>
      <c r="R36" s="293"/>
      <c r="S36" s="293"/>
      <c r="T36" s="293"/>
      <c r="U36" s="180"/>
      <c r="V36" s="180"/>
      <c r="W36" s="180"/>
    </row>
    <row r="37" spans="1:23" ht="45.75" customHeight="1" x14ac:dyDescent="0.25">
      <c r="K37" s="16"/>
    </row>
    <row r="38" spans="1:23" ht="33.75" customHeight="1" x14ac:dyDescent="0.25">
      <c r="A38" s="401" t="s">
        <v>18</v>
      </c>
      <c r="B38" s="401"/>
      <c r="C38" s="401"/>
      <c r="D38" s="401"/>
      <c r="E38" s="401"/>
      <c r="F38" s="401"/>
      <c r="G38" s="401"/>
      <c r="H38" s="401"/>
      <c r="I38" s="401"/>
      <c r="J38" s="401"/>
      <c r="K38" s="401"/>
    </row>
    <row r="39" spans="1:23" ht="15.75" customHeight="1" x14ac:dyDescent="0.25">
      <c r="A39" s="399" t="s">
        <v>570</v>
      </c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17"/>
    </row>
    <row r="40" spans="1:23" s="180" customFormat="1" ht="15.75" customHeight="1" x14ac:dyDescent="0.25">
      <c r="A40" s="399" t="s">
        <v>19</v>
      </c>
      <c r="B40" s="399"/>
      <c r="C40" s="399"/>
      <c r="D40" s="399"/>
      <c r="E40" s="399"/>
      <c r="F40" s="399"/>
      <c r="G40" s="399"/>
      <c r="H40" s="399"/>
      <c r="I40" s="399"/>
      <c r="J40" s="399"/>
      <c r="K40" s="399"/>
      <c r="L40"/>
      <c r="M40"/>
      <c r="N40"/>
      <c r="O40"/>
      <c r="P40"/>
      <c r="Q40"/>
      <c r="R40"/>
      <c r="S40"/>
      <c r="T40"/>
      <c r="U40"/>
      <c r="V40"/>
      <c r="W40"/>
    </row>
    <row r="41" spans="1:23" s="180" customFormat="1" ht="32.450000000000003" customHeight="1" x14ac:dyDescent="0.25">
      <c r="A41" s="399" t="s">
        <v>20</v>
      </c>
      <c r="B41" s="399"/>
      <c r="C41" s="399"/>
      <c r="D41" s="399"/>
      <c r="E41" s="399"/>
      <c r="F41" s="399"/>
      <c r="G41" s="399"/>
      <c r="H41" s="399"/>
      <c r="I41" s="399"/>
      <c r="J41" s="399"/>
      <c r="K41" s="399"/>
      <c r="L41"/>
      <c r="M41"/>
      <c r="N41"/>
      <c r="O41"/>
      <c r="P41"/>
      <c r="Q41"/>
      <c r="R41"/>
      <c r="S41"/>
      <c r="T41"/>
      <c r="U41"/>
      <c r="V41"/>
      <c r="W41"/>
    </row>
    <row r="42" spans="1:23" ht="14.45" customHeight="1" x14ac:dyDescent="0.25">
      <c r="A42" s="399" t="s">
        <v>117</v>
      </c>
      <c r="B42" s="399"/>
      <c r="C42" s="399"/>
      <c r="D42" s="399"/>
      <c r="E42" s="399"/>
      <c r="F42" s="399"/>
      <c r="G42" s="399"/>
      <c r="H42" s="399"/>
      <c r="I42" s="399"/>
      <c r="J42" s="399"/>
      <c r="K42" s="399"/>
    </row>
    <row r="43" spans="1:23" ht="19.149999999999999" customHeight="1" x14ac:dyDescent="0.25">
      <c r="A43" s="399" t="s">
        <v>32</v>
      </c>
      <c r="B43" s="399"/>
      <c r="C43" s="399"/>
      <c r="D43" s="399"/>
      <c r="E43" s="399"/>
      <c r="F43" s="399"/>
      <c r="G43" s="399"/>
      <c r="H43" s="399"/>
      <c r="I43" s="399"/>
      <c r="J43" s="399"/>
      <c r="K43" s="399"/>
    </row>
    <row r="44" spans="1:23" ht="15.6" customHeight="1" x14ac:dyDescent="0.25">
      <c r="A44" s="399" t="s">
        <v>118</v>
      </c>
      <c r="B44" s="399"/>
      <c r="C44" s="399"/>
      <c r="D44" s="399"/>
      <c r="E44" s="399"/>
      <c r="F44" s="399"/>
      <c r="G44" s="399"/>
      <c r="H44" s="399"/>
      <c r="I44" s="399"/>
      <c r="J44" s="399"/>
      <c r="K44" s="399"/>
    </row>
    <row r="45" spans="1:23" ht="79.900000000000006" customHeight="1" x14ac:dyDescent="0.35">
      <c r="A45" s="402" t="s">
        <v>665</v>
      </c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R45" s="13"/>
      <c r="S45" s="13"/>
      <c r="T45" s="13"/>
      <c r="U45" s="13"/>
      <c r="V45" s="13"/>
      <c r="W45" s="13"/>
    </row>
    <row r="46" spans="1:23" ht="23.25" customHeight="1" x14ac:dyDescent="0.25"/>
    <row r="47" spans="1:23" ht="15.75" customHeight="1" x14ac:dyDescent="0.25"/>
    <row r="48" spans="1:23" ht="16.899999999999999" customHeight="1" x14ac:dyDescent="0.25"/>
    <row r="49" spans="1:17" ht="15" customHeight="1" x14ac:dyDescent="0.25"/>
    <row r="50" spans="1:17" ht="16.149999999999999" customHeight="1" x14ac:dyDescent="0.25">
      <c r="L50" s="17"/>
    </row>
    <row r="51" spans="1:17" ht="18.600000000000001" customHeight="1" x14ac:dyDescent="0.25"/>
    <row r="52" spans="1:17" ht="18.600000000000001" customHeight="1" x14ac:dyDescent="0.25"/>
    <row r="53" spans="1:17" ht="34.15" customHeight="1" x14ac:dyDescent="0.25"/>
    <row r="54" spans="1:17" ht="21" customHeight="1" x14ac:dyDescent="0.25"/>
    <row r="55" spans="1:17" ht="21.6" customHeight="1" x14ac:dyDescent="0.25"/>
    <row r="56" spans="1:17" ht="21" customHeight="1" x14ac:dyDescent="0.25"/>
    <row r="57" spans="1:17" s="13" customFormat="1" ht="66.599999999999994" customHeight="1" x14ac:dyDescent="0.35">
      <c r="A57" s="11"/>
      <c r="B57"/>
      <c r="C57"/>
      <c r="D57"/>
      <c r="E57"/>
      <c r="F57"/>
      <c r="G57"/>
      <c r="H57"/>
      <c r="I57"/>
      <c r="J57"/>
      <c r="K57" s="11"/>
      <c r="L57"/>
      <c r="M57"/>
      <c r="N57"/>
      <c r="O57"/>
      <c r="P57"/>
      <c r="Q57"/>
    </row>
    <row r="62" spans="1:17" ht="23.25" x14ac:dyDescent="0.35">
      <c r="L62" s="13"/>
      <c r="M62" s="13"/>
      <c r="N62" s="13"/>
      <c r="O62" s="13"/>
      <c r="P62" s="13"/>
      <c r="Q62" s="13"/>
    </row>
  </sheetData>
  <mergeCells count="33">
    <mergeCell ref="A1:K1"/>
    <mergeCell ref="A2:K2"/>
    <mergeCell ref="L14:X14"/>
    <mergeCell ref="L7:O7"/>
    <mergeCell ref="L8:O8"/>
    <mergeCell ref="L9:O9"/>
    <mergeCell ref="E3:G3"/>
    <mergeCell ref="H3:J3"/>
    <mergeCell ref="A5:K5"/>
    <mergeCell ref="L6:W6"/>
    <mergeCell ref="A3:A4"/>
    <mergeCell ref="B3:B4"/>
    <mergeCell ref="C3:C4"/>
    <mergeCell ref="D3:D4"/>
    <mergeCell ref="L10:O10"/>
    <mergeCell ref="L11:O11"/>
    <mergeCell ref="A45:K45"/>
    <mergeCell ref="A43:K43"/>
    <mergeCell ref="A44:K44"/>
    <mergeCell ref="L18:S18"/>
    <mergeCell ref="L20:O20"/>
    <mergeCell ref="A22:K22"/>
    <mergeCell ref="L27:P27"/>
    <mergeCell ref="A39:K39"/>
    <mergeCell ref="A42:K42"/>
    <mergeCell ref="A38:K38"/>
    <mergeCell ref="A40:K40"/>
    <mergeCell ref="A41:K41"/>
    <mergeCell ref="L12:W12"/>
    <mergeCell ref="A15:K15"/>
    <mergeCell ref="L17:O17"/>
    <mergeCell ref="A28:K28"/>
    <mergeCell ref="A34:K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249977111117893"/>
  </sheetPr>
  <dimension ref="A1:I21"/>
  <sheetViews>
    <sheetView workbookViewId="0">
      <selection activeCell="H8" sqref="H8"/>
    </sheetView>
  </sheetViews>
  <sheetFormatPr defaultRowHeight="15" x14ac:dyDescent="0.25"/>
  <cols>
    <col min="1" max="1" width="41.85546875" customWidth="1"/>
    <col min="2" max="2" width="23.5703125" customWidth="1"/>
    <col min="3" max="3" width="20" customWidth="1"/>
    <col min="4" max="4" width="13.7109375" customWidth="1"/>
    <col min="5" max="6" width="15.140625" customWidth="1"/>
    <col min="7" max="7" width="9.7109375" customWidth="1"/>
    <col min="8" max="8" width="13.28515625" customWidth="1"/>
    <col min="9" max="9" width="32.28515625" customWidth="1"/>
  </cols>
  <sheetData>
    <row r="1" spans="1:9" ht="65.25" customHeight="1" x14ac:dyDescent="0.25">
      <c r="A1" s="427" t="s">
        <v>585</v>
      </c>
      <c r="B1" s="428"/>
      <c r="C1" s="428"/>
      <c r="D1" s="428"/>
      <c r="E1" s="428"/>
      <c r="F1" s="428"/>
      <c r="G1" s="428"/>
      <c r="H1" s="428"/>
    </row>
    <row r="2" spans="1:9" ht="24.6" customHeight="1" x14ac:dyDescent="0.25">
      <c r="A2" s="371" t="s">
        <v>487</v>
      </c>
      <c r="B2" s="371"/>
      <c r="C2" s="371"/>
      <c r="D2" s="371"/>
      <c r="E2" s="371"/>
      <c r="F2" s="371"/>
      <c r="G2" s="371"/>
      <c r="H2" s="371"/>
    </row>
    <row r="3" spans="1:9" ht="24" customHeight="1" x14ac:dyDescent="0.25">
      <c r="A3" s="416" t="s">
        <v>503</v>
      </c>
      <c r="B3" s="416"/>
      <c r="C3" s="416"/>
      <c r="D3" s="416"/>
      <c r="E3" s="416"/>
      <c r="F3" s="416"/>
      <c r="G3" s="416"/>
      <c r="H3" s="416"/>
    </row>
    <row r="4" spans="1:9" ht="27" customHeight="1" x14ac:dyDescent="0.25">
      <c r="A4" s="429" t="s">
        <v>244</v>
      </c>
      <c r="B4" s="430"/>
      <c r="C4" s="430"/>
      <c r="D4" s="430"/>
      <c r="E4" s="430"/>
      <c r="F4" s="430"/>
      <c r="G4" s="430"/>
      <c r="H4" s="431"/>
    </row>
    <row r="5" spans="1:9" ht="52.5" customHeight="1" x14ac:dyDescent="0.25">
      <c r="A5" s="75" t="s">
        <v>33</v>
      </c>
      <c r="B5" s="75" t="s">
        <v>486</v>
      </c>
      <c r="C5" s="76" t="s">
        <v>215</v>
      </c>
      <c r="D5" s="77" t="s">
        <v>51</v>
      </c>
      <c r="E5" s="78" t="s">
        <v>52</v>
      </c>
      <c r="F5" s="78" t="s">
        <v>243</v>
      </c>
      <c r="G5" s="73" t="s">
        <v>245</v>
      </c>
      <c r="H5" s="74" t="s">
        <v>246</v>
      </c>
    </row>
    <row r="6" spans="1:9" x14ac:dyDescent="0.25">
      <c r="A6" s="240" t="s">
        <v>48</v>
      </c>
      <c r="B6" s="241">
        <v>3000</v>
      </c>
      <c r="C6" s="242" t="s">
        <v>473</v>
      </c>
      <c r="D6" s="242">
        <v>26</v>
      </c>
      <c r="E6" s="242">
        <v>26</v>
      </c>
      <c r="F6" s="242">
        <v>25</v>
      </c>
      <c r="G6" s="242">
        <v>6600</v>
      </c>
      <c r="H6" s="242">
        <v>6400</v>
      </c>
      <c r="I6" s="79" t="s">
        <v>658</v>
      </c>
    </row>
    <row r="7" spans="1:9" x14ac:dyDescent="0.25">
      <c r="A7" s="243" t="s">
        <v>49</v>
      </c>
      <c r="B7" s="244">
        <v>2900</v>
      </c>
      <c r="C7" s="245" t="s">
        <v>474</v>
      </c>
      <c r="D7" s="203">
        <v>16</v>
      </c>
      <c r="E7" s="203">
        <v>16</v>
      </c>
      <c r="F7" s="203">
        <v>16</v>
      </c>
      <c r="G7" s="203">
        <v>4400</v>
      </c>
      <c r="H7" s="203">
        <v>4400</v>
      </c>
      <c r="I7" s="17" t="s">
        <v>656</v>
      </c>
    </row>
    <row r="8" spans="1:9" ht="15" customHeight="1" x14ac:dyDescent="0.25">
      <c r="A8" s="246" t="s">
        <v>472</v>
      </c>
      <c r="B8" s="247">
        <v>3650</v>
      </c>
      <c r="C8" s="248" t="s">
        <v>367</v>
      </c>
      <c r="D8" s="248">
        <v>34</v>
      </c>
      <c r="E8" s="248">
        <v>34</v>
      </c>
      <c r="F8" s="248">
        <v>34</v>
      </c>
      <c r="G8" s="248">
        <v>7800</v>
      </c>
      <c r="H8" s="248">
        <v>7800</v>
      </c>
      <c r="I8" s="17" t="s">
        <v>657</v>
      </c>
    </row>
    <row r="9" spans="1:9" ht="33" customHeight="1" x14ac:dyDescent="0.25">
      <c r="A9" s="426" t="s">
        <v>479</v>
      </c>
      <c r="B9" s="432"/>
      <c r="C9" s="432"/>
      <c r="D9" s="432"/>
      <c r="E9" s="432"/>
      <c r="F9" s="432"/>
      <c r="G9" s="432"/>
      <c r="H9" s="432"/>
    </row>
    <row r="10" spans="1:9" ht="18" customHeight="1" x14ac:dyDescent="0.25">
      <c r="A10" s="256" t="s">
        <v>485</v>
      </c>
      <c r="B10" s="257">
        <v>11000</v>
      </c>
      <c r="C10" s="258" t="s">
        <v>501</v>
      </c>
      <c r="D10" s="257">
        <v>50</v>
      </c>
      <c r="E10" s="257">
        <v>48</v>
      </c>
      <c r="F10" s="257">
        <v>47</v>
      </c>
      <c r="G10" s="257">
        <v>11000</v>
      </c>
      <c r="H10" s="257">
        <v>10500</v>
      </c>
      <c r="I10" s="3" t="s">
        <v>502</v>
      </c>
    </row>
    <row r="11" spans="1:9" ht="16.899999999999999" customHeight="1" x14ac:dyDescent="0.25">
      <c r="A11" s="145" t="s">
        <v>476</v>
      </c>
      <c r="B11" s="203">
        <v>9000</v>
      </c>
      <c r="C11" s="245" t="s">
        <v>475</v>
      </c>
      <c r="D11" s="203">
        <v>45</v>
      </c>
      <c r="E11" s="203">
        <v>43</v>
      </c>
      <c r="F11" s="203">
        <v>42</v>
      </c>
      <c r="G11" s="203">
        <v>9900</v>
      </c>
      <c r="H11" s="203">
        <v>9500</v>
      </c>
    </row>
    <row r="12" spans="1:9" ht="27" customHeight="1" x14ac:dyDescent="0.25">
      <c r="A12" s="426" t="s">
        <v>480</v>
      </c>
      <c r="B12" s="426"/>
      <c r="C12" s="426"/>
      <c r="D12" s="426"/>
      <c r="E12" s="426"/>
      <c r="F12" s="426"/>
      <c r="G12" s="426"/>
      <c r="H12" s="426"/>
    </row>
    <row r="13" spans="1:9" ht="20.45" customHeight="1" x14ac:dyDescent="0.25">
      <c r="A13" s="138" t="s">
        <v>477</v>
      </c>
      <c r="B13" s="249">
        <v>7500</v>
      </c>
      <c r="C13" s="249" t="s">
        <v>478</v>
      </c>
      <c r="D13" s="249">
        <v>35</v>
      </c>
      <c r="E13" s="249">
        <v>33</v>
      </c>
      <c r="F13" s="249">
        <v>32</v>
      </c>
      <c r="G13" s="249">
        <v>7700</v>
      </c>
      <c r="H13" s="249">
        <v>7500</v>
      </c>
    </row>
    <row r="16" spans="1:9" x14ac:dyDescent="0.25">
      <c r="A16" s="3" t="s">
        <v>481</v>
      </c>
    </row>
    <row r="17" spans="1:1" x14ac:dyDescent="0.25">
      <c r="A17" s="3" t="s">
        <v>366</v>
      </c>
    </row>
    <row r="18" spans="1:1" x14ac:dyDescent="0.25">
      <c r="A18" s="3" t="s">
        <v>482</v>
      </c>
    </row>
    <row r="19" spans="1:1" x14ac:dyDescent="0.25">
      <c r="A19" s="3" t="s">
        <v>483</v>
      </c>
    </row>
    <row r="20" spans="1:1" x14ac:dyDescent="0.25">
      <c r="A20" s="3" t="s">
        <v>265</v>
      </c>
    </row>
    <row r="21" spans="1:1" x14ac:dyDescent="0.25">
      <c r="A21" s="3" t="s">
        <v>484</v>
      </c>
    </row>
  </sheetData>
  <mergeCells count="6">
    <mergeCell ref="A12:H12"/>
    <mergeCell ref="A1:H1"/>
    <mergeCell ref="A2:H2"/>
    <mergeCell ref="A3:H3"/>
    <mergeCell ref="A4:H4"/>
    <mergeCell ref="A9:H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  <pageSetUpPr fitToPage="1"/>
  </sheetPr>
  <dimension ref="A1:F33"/>
  <sheetViews>
    <sheetView tabSelected="1" topLeftCell="A7" zoomScale="79" zoomScaleNormal="79" workbookViewId="0">
      <selection sqref="A1:F34"/>
    </sheetView>
  </sheetViews>
  <sheetFormatPr defaultRowHeight="15" x14ac:dyDescent="0.25"/>
  <cols>
    <col min="1" max="1" width="32.7109375" customWidth="1"/>
    <col min="2" max="2" width="21.85546875" customWidth="1"/>
    <col min="3" max="3" width="22.140625" customWidth="1"/>
    <col min="4" max="4" width="48.42578125" customWidth="1"/>
  </cols>
  <sheetData>
    <row r="1" spans="1:4" ht="36.75" customHeight="1" x14ac:dyDescent="0.25">
      <c r="A1" s="371" t="s">
        <v>668</v>
      </c>
      <c r="B1" s="371"/>
      <c r="C1" s="371"/>
      <c r="D1" s="371"/>
    </row>
    <row r="2" spans="1:4" ht="60.75" customHeight="1" x14ac:dyDescent="0.25">
      <c r="A2" s="416" t="s">
        <v>667</v>
      </c>
      <c r="B2" s="416"/>
      <c r="C2" s="416"/>
      <c r="D2" s="416"/>
    </row>
    <row r="3" spans="1:4" ht="18.75" x14ac:dyDescent="0.25">
      <c r="A3" s="438" t="s">
        <v>224</v>
      </c>
      <c r="B3" s="438"/>
      <c r="C3" s="438"/>
      <c r="D3" s="438"/>
    </row>
    <row r="4" spans="1:4" x14ac:dyDescent="0.25">
      <c r="A4" s="340" t="s">
        <v>216</v>
      </c>
      <c r="B4" s="340" t="s">
        <v>221</v>
      </c>
      <c r="C4" s="340" t="s">
        <v>222</v>
      </c>
      <c r="D4" s="340" t="s">
        <v>223</v>
      </c>
    </row>
    <row r="5" spans="1:4" x14ac:dyDescent="0.25">
      <c r="A5" s="321" t="s">
        <v>217</v>
      </c>
      <c r="B5" s="128">
        <v>42</v>
      </c>
      <c r="C5" s="128">
        <v>12000</v>
      </c>
      <c r="D5" s="128">
        <v>6500</v>
      </c>
    </row>
    <row r="6" spans="1:4" x14ac:dyDescent="0.25">
      <c r="A6" s="321" t="s">
        <v>218</v>
      </c>
      <c r="B6" s="128">
        <v>51</v>
      </c>
      <c r="C6" s="128">
        <v>14100</v>
      </c>
      <c r="D6" s="128">
        <v>10000</v>
      </c>
    </row>
    <row r="7" spans="1:4" x14ac:dyDescent="0.25">
      <c r="A7" s="321" t="s">
        <v>219</v>
      </c>
      <c r="B7" s="128">
        <v>26</v>
      </c>
      <c r="C7" s="128">
        <v>7500</v>
      </c>
      <c r="D7" s="128" t="s">
        <v>266</v>
      </c>
    </row>
    <row r="8" spans="1:4" x14ac:dyDescent="0.25">
      <c r="A8" s="322" t="s">
        <v>220</v>
      </c>
      <c r="B8" s="129">
        <v>18</v>
      </c>
      <c r="C8" s="129">
        <v>5900</v>
      </c>
      <c r="D8" s="129" t="s">
        <v>330</v>
      </c>
    </row>
    <row r="9" spans="1:4" ht="18.75" x14ac:dyDescent="0.25">
      <c r="A9" s="438" t="s">
        <v>227</v>
      </c>
      <c r="B9" s="438"/>
      <c r="C9" s="438"/>
      <c r="D9" s="438"/>
    </row>
    <row r="10" spans="1:4" x14ac:dyDescent="0.25">
      <c r="A10" s="340" t="s">
        <v>216</v>
      </c>
      <c r="B10" s="340" t="s">
        <v>221</v>
      </c>
      <c r="C10" s="340" t="s">
        <v>222</v>
      </c>
      <c r="D10" s="340" t="s">
        <v>223</v>
      </c>
    </row>
    <row r="11" spans="1:4" x14ac:dyDescent="0.25">
      <c r="A11" s="321" t="s">
        <v>217</v>
      </c>
      <c r="B11" s="128">
        <v>39</v>
      </c>
      <c r="C11" s="128">
        <v>11500</v>
      </c>
      <c r="D11" s="128">
        <v>5700</v>
      </c>
    </row>
    <row r="12" spans="1:4" x14ac:dyDescent="0.25">
      <c r="A12" s="321" t="s">
        <v>218</v>
      </c>
      <c r="B12" s="128">
        <v>50</v>
      </c>
      <c r="C12" s="128">
        <v>13600</v>
      </c>
      <c r="D12" s="128">
        <v>9800</v>
      </c>
    </row>
    <row r="13" spans="1:4" x14ac:dyDescent="0.25">
      <c r="A13" s="321" t="s">
        <v>219</v>
      </c>
      <c r="B13" s="128">
        <v>21.5</v>
      </c>
      <c r="C13" s="128">
        <v>6500</v>
      </c>
      <c r="D13" s="128" t="s">
        <v>330</v>
      </c>
    </row>
    <row r="14" spans="1:4" x14ac:dyDescent="0.25">
      <c r="A14" s="322" t="s">
        <v>220</v>
      </c>
      <c r="B14" s="129">
        <v>13</v>
      </c>
      <c r="C14" s="129">
        <v>4600</v>
      </c>
      <c r="D14" s="129" t="s">
        <v>330</v>
      </c>
    </row>
    <row r="15" spans="1:4" ht="18.75" x14ac:dyDescent="0.25">
      <c r="A15" s="438" t="s">
        <v>225</v>
      </c>
      <c r="B15" s="438"/>
      <c r="C15" s="438"/>
      <c r="D15" s="438"/>
    </row>
    <row r="16" spans="1:4" x14ac:dyDescent="0.25">
      <c r="A16" s="340" t="s">
        <v>216</v>
      </c>
      <c r="B16" s="340" t="s">
        <v>221</v>
      </c>
      <c r="C16" s="340" t="s">
        <v>222</v>
      </c>
      <c r="D16" s="340" t="s">
        <v>223</v>
      </c>
    </row>
    <row r="17" spans="1:6" x14ac:dyDescent="0.25">
      <c r="A17" s="321" t="s">
        <v>217</v>
      </c>
      <c r="B17" s="128">
        <v>35</v>
      </c>
      <c r="C17" s="128">
        <v>8600</v>
      </c>
      <c r="D17" s="128">
        <v>5000</v>
      </c>
    </row>
    <row r="18" spans="1:6" x14ac:dyDescent="0.25">
      <c r="A18" s="321" t="s">
        <v>218</v>
      </c>
      <c r="B18" s="128">
        <v>42</v>
      </c>
      <c r="C18" s="128">
        <v>11900</v>
      </c>
      <c r="D18" s="128">
        <v>9800</v>
      </c>
    </row>
    <row r="19" spans="1:6" x14ac:dyDescent="0.25">
      <c r="A19" s="321" t="s">
        <v>669</v>
      </c>
      <c r="B19" s="128">
        <v>20</v>
      </c>
      <c r="C19" s="128">
        <v>5500</v>
      </c>
      <c r="D19" s="128" t="s">
        <v>325</v>
      </c>
    </row>
    <row r="20" spans="1:6" x14ac:dyDescent="0.25">
      <c r="A20" s="322" t="s">
        <v>220</v>
      </c>
      <c r="B20" s="129">
        <v>12</v>
      </c>
      <c r="C20" s="129">
        <v>4450</v>
      </c>
      <c r="D20" s="129" t="s">
        <v>670</v>
      </c>
    </row>
    <row r="21" spans="1:6" ht="30" customHeight="1" x14ac:dyDescent="0.25">
      <c r="A21" s="433" t="s">
        <v>671</v>
      </c>
      <c r="B21" s="434"/>
      <c r="C21" s="434"/>
      <c r="D21" s="434"/>
    </row>
    <row r="23" spans="1:6" ht="37.5" customHeight="1" x14ac:dyDescent="0.25">
      <c r="A23" s="390" t="s">
        <v>46</v>
      </c>
      <c r="B23" s="390"/>
      <c r="C23" s="390"/>
      <c r="D23" s="390"/>
    </row>
    <row r="24" spans="1:6" ht="33.75" customHeight="1" x14ac:dyDescent="0.25">
      <c r="A24" s="437" t="s">
        <v>70</v>
      </c>
      <c r="B24" s="437"/>
      <c r="C24" s="437"/>
      <c r="D24" s="437"/>
      <c r="E24" s="23"/>
      <c r="F24" s="23"/>
    </row>
    <row r="25" spans="1:6" ht="22.5" customHeight="1" x14ac:dyDescent="0.25">
      <c r="A25" s="437" t="s">
        <v>545</v>
      </c>
      <c r="B25" s="437"/>
      <c r="C25" s="437"/>
      <c r="D25" s="437"/>
      <c r="E25" s="23"/>
      <c r="F25" s="23"/>
    </row>
    <row r="26" spans="1:6" ht="16.149999999999999" customHeight="1" x14ac:dyDescent="0.25">
      <c r="A26" s="437" t="s">
        <v>71</v>
      </c>
      <c r="B26" s="437"/>
      <c r="C26" s="437"/>
      <c r="D26" s="437"/>
      <c r="E26" s="437"/>
      <c r="F26" s="437"/>
    </row>
    <row r="27" spans="1:6" ht="15.6" customHeight="1" x14ac:dyDescent="0.25">
      <c r="A27" s="437" t="s">
        <v>75</v>
      </c>
      <c r="B27" s="437"/>
      <c r="C27" s="437"/>
      <c r="D27" s="437"/>
      <c r="E27" s="24"/>
      <c r="F27" s="24"/>
    </row>
    <row r="28" spans="1:6" ht="15.75" customHeight="1" x14ac:dyDescent="0.25">
      <c r="A28" s="435" t="s">
        <v>72</v>
      </c>
      <c r="B28" s="435"/>
      <c r="C28" s="435"/>
      <c r="D28" s="435"/>
      <c r="E28" s="24"/>
      <c r="F28" s="24"/>
    </row>
    <row r="29" spans="1:6" ht="15.75" customHeight="1" x14ac:dyDescent="0.25">
      <c r="A29" s="435" t="s">
        <v>101</v>
      </c>
      <c r="B29" s="435"/>
      <c r="C29" s="435"/>
      <c r="D29" s="435"/>
      <c r="E29" s="24"/>
      <c r="F29" s="24"/>
    </row>
    <row r="30" spans="1:6" ht="30" customHeight="1" x14ac:dyDescent="0.25">
      <c r="A30" s="435" t="s">
        <v>226</v>
      </c>
      <c r="B30" s="435"/>
      <c r="C30" s="435"/>
      <c r="D30" s="435"/>
      <c r="E30" s="24"/>
      <c r="F30" s="24"/>
    </row>
    <row r="31" spans="1:6" ht="19.5" customHeight="1" x14ac:dyDescent="0.25">
      <c r="A31" s="435" t="s">
        <v>73</v>
      </c>
      <c r="B31" s="435"/>
      <c r="C31" s="435"/>
      <c r="D31" s="435"/>
      <c r="E31" s="24"/>
      <c r="F31" s="24"/>
    </row>
    <row r="32" spans="1:6" ht="15.75" customHeight="1" x14ac:dyDescent="0.25">
      <c r="A32" s="435" t="s">
        <v>74</v>
      </c>
      <c r="B32" s="435"/>
      <c r="C32" s="435"/>
      <c r="D32" s="435"/>
      <c r="E32" s="24"/>
      <c r="F32" s="24"/>
    </row>
    <row r="33" spans="1:4" s="3" customFormat="1" x14ac:dyDescent="0.25">
      <c r="A33" s="436" t="s">
        <v>228</v>
      </c>
      <c r="B33" s="436"/>
      <c r="C33" s="436"/>
      <c r="D33" s="436"/>
    </row>
  </sheetData>
  <mergeCells count="17">
    <mergeCell ref="A1:D1"/>
    <mergeCell ref="A2:D2"/>
    <mergeCell ref="A3:D3"/>
    <mergeCell ref="A9:D9"/>
    <mergeCell ref="A15:D15"/>
    <mergeCell ref="A21:D21"/>
    <mergeCell ref="A32:D32"/>
    <mergeCell ref="A33:D33"/>
    <mergeCell ref="A23:D23"/>
    <mergeCell ref="A30:D30"/>
    <mergeCell ref="A24:D24"/>
    <mergeCell ref="A25:D25"/>
    <mergeCell ref="A28:D28"/>
    <mergeCell ref="A29:D29"/>
    <mergeCell ref="A31:D31"/>
    <mergeCell ref="A27:D27"/>
    <mergeCell ref="A26:F26"/>
  </mergeCells>
  <pageMargins left="0.7" right="0.7" top="0.75" bottom="0.75" header="0.3" footer="0.3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N19"/>
  <sheetViews>
    <sheetView workbookViewId="0">
      <selection activeCell="A10" sqref="A10:XFD10"/>
    </sheetView>
  </sheetViews>
  <sheetFormatPr defaultRowHeight="15" x14ac:dyDescent="0.25"/>
  <cols>
    <col min="1" max="1" width="53.140625" customWidth="1"/>
    <col min="2" max="2" width="19.140625" customWidth="1"/>
    <col min="3" max="3" width="16.7109375" customWidth="1"/>
    <col min="4" max="4" width="18" customWidth="1"/>
    <col min="5" max="5" width="22.42578125" customWidth="1"/>
    <col min="6" max="6" width="23.42578125" customWidth="1"/>
  </cols>
  <sheetData>
    <row r="1" spans="1:14" ht="30" customHeight="1" x14ac:dyDescent="0.25">
      <c r="A1" s="414" t="s">
        <v>587</v>
      </c>
      <c r="B1" s="414"/>
      <c r="C1" s="414"/>
      <c r="D1" s="414"/>
      <c r="E1" s="414"/>
      <c r="F1" s="414"/>
      <c r="G1" s="309"/>
      <c r="H1" s="309"/>
      <c r="I1" s="309"/>
      <c r="J1" s="309"/>
      <c r="K1" s="309"/>
    </row>
    <row r="2" spans="1:14" s="308" customFormat="1" ht="49.15" customHeight="1" x14ac:dyDescent="0.25">
      <c r="A2" s="439" t="s">
        <v>629</v>
      </c>
      <c r="B2" s="439"/>
      <c r="C2" s="439"/>
      <c r="D2" s="439"/>
      <c r="E2" s="439"/>
      <c r="F2" s="439"/>
      <c r="G2" s="310"/>
      <c r="H2" s="310"/>
      <c r="I2" s="310"/>
      <c r="J2" s="310"/>
      <c r="K2" s="310"/>
      <c r="L2" s="310"/>
      <c r="M2" s="310"/>
      <c r="N2" s="310"/>
    </row>
    <row r="3" spans="1:14" x14ac:dyDescent="0.25">
      <c r="A3" s="270" t="s">
        <v>534</v>
      </c>
      <c r="B3" s="271" t="s">
        <v>535</v>
      </c>
      <c r="C3" s="272" t="s">
        <v>536</v>
      </c>
      <c r="D3" s="272" t="s">
        <v>537</v>
      </c>
      <c r="E3" s="273" t="s">
        <v>538</v>
      </c>
      <c r="F3" s="274" t="s">
        <v>539</v>
      </c>
    </row>
    <row r="4" spans="1:14" x14ac:dyDescent="0.25">
      <c r="A4" s="275" t="s">
        <v>540</v>
      </c>
      <c r="B4" s="276">
        <v>155000</v>
      </c>
      <c r="C4" s="276">
        <v>165000</v>
      </c>
      <c r="D4" s="276">
        <v>170000</v>
      </c>
      <c r="E4" s="277" t="s">
        <v>541</v>
      </c>
      <c r="F4" s="278" t="s">
        <v>542</v>
      </c>
    </row>
    <row r="5" spans="1:14" x14ac:dyDescent="0.25">
      <c r="A5" s="275" t="s">
        <v>543</v>
      </c>
      <c r="B5" s="277" t="s">
        <v>601</v>
      </c>
      <c r="C5" s="277" t="s">
        <v>541</v>
      </c>
      <c r="D5" s="277" t="s">
        <v>541</v>
      </c>
      <c r="E5" s="277" t="s">
        <v>541</v>
      </c>
      <c r="F5" s="278" t="s">
        <v>542</v>
      </c>
    </row>
    <row r="6" spans="1:14" x14ac:dyDescent="0.25">
      <c r="A6" s="275" t="s">
        <v>591</v>
      </c>
      <c r="B6" s="440">
        <v>180000</v>
      </c>
      <c r="C6" s="441"/>
      <c r="D6" s="442"/>
      <c r="E6" s="277" t="s">
        <v>541</v>
      </c>
      <c r="F6" s="278" t="s">
        <v>600</v>
      </c>
    </row>
    <row r="7" spans="1:14" x14ac:dyDescent="0.25">
      <c r="A7" s="275" t="s">
        <v>592</v>
      </c>
      <c r="B7" s="440">
        <v>210000</v>
      </c>
      <c r="C7" s="441"/>
      <c r="D7" s="442"/>
      <c r="E7" s="277" t="s">
        <v>541</v>
      </c>
      <c r="F7" s="278" t="s">
        <v>600</v>
      </c>
    </row>
    <row r="8" spans="1:14" x14ac:dyDescent="0.25">
      <c r="A8" s="275" t="s">
        <v>593</v>
      </c>
      <c r="B8" s="440">
        <v>105000</v>
      </c>
      <c r="C8" s="441"/>
      <c r="D8" s="442"/>
      <c r="E8" s="277" t="s">
        <v>541</v>
      </c>
      <c r="F8" s="278" t="s">
        <v>594</v>
      </c>
    </row>
    <row r="9" spans="1:14" x14ac:dyDescent="0.25">
      <c r="A9" s="313" t="s">
        <v>595</v>
      </c>
      <c r="B9" s="277"/>
      <c r="C9" s="311">
        <v>100000</v>
      </c>
      <c r="D9" s="312"/>
      <c r="E9" s="277" t="s">
        <v>541</v>
      </c>
      <c r="F9" s="278" t="s">
        <v>628</v>
      </c>
    </row>
    <row r="10" spans="1:14" x14ac:dyDescent="0.25">
      <c r="A10" s="313" t="s">
        <v>596</v>
      </c>
      <c r="B10" s="277"/>
      <c r="C10" s="311">
        <v>85000</v>
      </c>
      <c r="D10" s="312"/>
      <c r="E10" s="277" t="s">
        <v>541</v>
      </c>
      <c r="F10" s="278" t="s">
        <v>600</v>
      </c>
    </row>
    <row r="11" spans="1:14" x14ac:dyDescent="0.25">
      <c r="A11" s="313" t="s">
        <v>597</v>
      </c>
      <c r="B11" s="440">
        <v>60000</v>
      </c>
      <c r="C11" s="441"/>
      <c r="D11" s="442"/>
      <c r="E11" s="277" t="s">
        <v>541</v>
      </c>
      <c r="F11" s="278" t="s">
        <v>594</v>
      </c>
    </row>
    <row r="12" spans="1:14" x14ac:dyDescent="0.25">
      <c r="A12" s="313" t="s">
        <v>598</v>
      </c>
      <c r="B12" s="440" t="s">
        <v>599</v>
      </c>
      <c r="C12" s="441"/>
      <c r="D12" s="441"/>
      <c r="E12" s="441"/>
      <c r="F12" s="442"/>
    </row>
    <row r="13" spans="1:14" x14ac:dyDescent="0.25">
      <c r="A13" s="270" t="s">
        <v>586</v>
      </c>
      <c r="B13" s="271" t="s">
        <v>535</v>
      </c>
      <c r="C13" s="272" t="s">
        <v>536</v>
      </c>
      <c r="D13" s="272" t="s">
        <v>537</v>
      </c>
      <c r="E13" s="279" t="s">
        <v>538</v>
      </c>
      <c r="F13" s="280" t="s">
        <v>542</v>
      </c>
    </row>
    <row r="14" spans="1:14" x14ac:dyDescent="0.25">
      <c r="A14" s="281" t="s">
        <v>50</v>
      </c>
      <c r="B14" s="282">
        <v>25000</v>
      </c>
      <c r="C14" s="283">
        <v>25000</v>
      </c>
      <c r="D14" s="283">
        <v>26000</v>
      </c>
      <c r="E14" s="277" t="s">
        <v>541</v>
      </c>
      <c r="F14" s="278" t="s">
        <v>542</v>
      </c>
    </row>
    <row r="15" spans="1:14" x14ac:dyDescent="0.25">
      <c r="A15" s="281" t="s">
        <v>544</v>
      </c>
      <c r="B15" s="282">
        <v>37000</v>
      </c>
      <c r="C15" s="283">
        <v>40000</v>
      </c>
      <c r="D15" s="283">
        <v>43000</v>
      </c>
      <c r="E15" s="277" t="s">
        <v>541</v>
      </c>
      <c r="F15" s="278" t="s">
        <v>542</v>
      </c>
    </row>
    <row r="16" spans="1:14" x14ac:dyDescent="0.25">
      <c r="A16" t="s">
        <v>589</v>
      </c>
    </row>
    <row r="17" spans="1:1" x14ac:dyDescent="0.25">
      <c r="A17" t="s">
        <v>630</v>
      </c>
    </row>
    <row r="18" spans="1:1" x14ac:dyDescent="0.25">
      <c r="A18" t="s">
        <v>588</v>
      </c>
    </row>
    <row r="19" spans="1:1" ht="18.75" x14ac:dyDescent="0.3">
      <c r="A19" s="314" t="s">
        <v>590</v>
      </c>
    </row>
  </sheetData>
  <mergeCells count="7">
    <mergeCell ref="A2:F2"/>
    <mergeCell ref="A1:F1"/>
    <mergeCell ref="B11:D11"/>
    <mergeCell ref="B12:F12"/>
    <mergeCell ref="B6:D6"/>
    <mergeCell ref="B7:D7"/>
    <mergeCell ref="B8:D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1:K36"/>
  <sheetViews>
    <sheetView topLeftCell="A4" workbookViewId="0">
      <selection activeCell="H16" sqref="H16"/>
    </sheetView>
  </sheetViews>
  <sheetFormatPr defaultRowHeight="15" x14ac:dyDescent="0.25"/>
  <cols>
    <col min="1" max="1" width="28.140625" customWidth="1"/>
    <col min="2" max="2" width="31.7109375" customWidth="1"/>
    <col min="3" max="3" width="29.5703125" customWidth="1"/>
  </cols>
  <sheetData>
    <row r="1" spans="1:4" ht="65.25" customHeight="1" x14ac:dyDescent="0.25">
      <c r="A1" s="371" t="s">
        <v>504</v>
      </c>
      <c r="B1" s="371"/>
      <c r="C1" s="371"/>
    </row>
    <row r="2" spans="1:4" ht="45" customHeight="1" x14ac:dyDescent="0.25">
      <c r="A2" s="416" t="s">
        <v>505</v>
      </c>
      <c r="B2" s="416"/>
      <c r="C2" s="416"/>
    </row>
    <row r="3" spans="1:4" ht="24" customHeight="1" x14ac:dyDescent="0.25">
      <c r="A3" s="443" t="s">
        <v>270</v>
      </c>
      <c r="B3" s="443"/>
      <c r="C3" s="443"/>
    </row>
    <row r="4" spans="1:4" x14ac:dyDescent="0.25">
      <c r="A4" s="105" t="s">
        <v>81</v>
      </c>
      <c r="B4" s="105" t="s">
        <v>462</v>
      </c>
      <c r="C4" s="131" t="s">
        <v>82</v>
      </c>
    </row>
    <row r="5" spans="1:4" x14ac:dyDescent="0.25">
      <c r="A5" s="103" t="s">
        <v>162</v>
      </c>
      <c r="B5" s="83">
        <v>1000</v>
      </c>
      <c r="C5" s="83">
        <v>1</v>
      </c>
    </row>
    <row r="6" spans="1:4" x14ac:dyDescent="0.25">
      <c r="A6" s="103" t="s">
        <v>83</v>
      </c>
      <c r="B6" s="106">
        <v>1500</v>
      </c>
      <c r="C6" s="106">
        <v>2</v>
      </c>
      <c r="D6" s="18"/>
    </row>
    <row r="7" spans="1:4" x14ac:dyDescent="0.25">
      <c r="A7" s="103" t="s">
        <v>84</v>
      </c>
      <c r="B7" s="106">
        <v>2250</v>
      </c>
      <c r="C7" s="106">
        <v>2</v>
      </c>
      <c r="D7" s="17"/>
    </row>
    <row r="8" spans="1:4" x14ac:dyDescent="0.25">
      <c r="A8" s="103" t="s">
        <v>344</v>
      </c>
      <c r="B8" s="106">
        <v>3400</v>
      </c>
      <c r="C8" s="106">
        <v>4</v>
      </c>
      <c r="D8" s="17"/>
    </row>
    <row r="9" spans="1:4" ht="15.75" thickBot="1" x14ac:dyDescent="0.3">
      <c r="A9" s="104" t="s">
        <v>464</v>
      </c>
      <c r="B9" s="339">
        <v>4500</v>
      </c>
      <c r="C9" s="339">
        <v>4</v>
      </c>
      <c r="D9" s="17"/>
    </row>
    <row r="10" spans="1:4" ht="33" customHeight="1" thickBot="1" x14ac:dyDescent="0.3">
      <c r="A10" s="444" t="s">
        <v>470</v>
      </c>
      <c r="B10" s="445"/>
      <c r="C10" s="446"/>
    </row>
    <row r="11" spans="1:4" ht="40.15" customHeight="1" thickBot="1" x14ac:dyDescent="0.3">
      <c r="A11" s="448" t="s">
        <v>506</v>
      </c>
      <c r="B11" s="449"/>
      <c r="C11" s="450"/>
    </row>
    <row r="12" spans="1:4" ht="30" x14ac:dyDescent="0.25">
      <c r="A12" s="107" t="s">
        <v>93</v>
      </c>
      <c r="B12" s="40">
        <v>3100</v>
      </c>
      <c r="C12" s="40">
        <v>2</v>
      </c>
      <c r="D12" s="17"/>
    </row>
    <row r="13" spans="1:4" ht="30" x14ac:dyDescent="0.25">
      <c r="A13" s="108" t="s">
        <v>94</v>
      </c>
      <c r="B13" s="33">
        <v>3800</v>
      </c>
      <c r="C13" s="33">
        <v>2</v>
      </c>
      <c r="D13" s="17"/>
    </row>
    <row r="14" spans="1:4" ht="30" x14ac:dyDescent="0.25">
      <c r="A14" s="108" t="s">
        <v>95</v>
      </c>
      <c r="B14" s="33">
        <v>4500</v>
      </c>
      <c r="C14" s="33">
        <v>3</v>
      </c>
    </row>
    <row r="15" spans="1:4" ht="30" x14ac:dyDescent="0.25">
      <c r="A15" s="108" t="s">
        <v>85</v>
      </c>
      <c r="B15" s="33">
        <v>4600</v>
      </c>
      <c r="C15" s="33">
        <v>4</v>
      </c>
    </row>
    <row r="16" spans="1:4" ht="30" x14ac:dyDescent="0.25">
      <c r="A16" s="108" t="s">
        <v>86</v>
      </c>
      <c r="B16" s="33">
        <v>4500</v>
      </c>
      <c r="C16" s="33">
        <v>4</v>
      </c>
    </row>
    <row r="17" spans="1:4" x14ac:dyDescent="0.25">
      <c r="A17" s="108" t="s">
        <v>465</v>
      </c>
      <c r="B17" s="33">
        <v>5000</v>
      </c>
      <c r="C17" s="33">
        <v>4</v>
      </c>
    </row>
    <row r="18" spans="1:4" x14ac:dyDescent="0.25">
      <c r="A18" s="108" t="s">
        <v>466</v>
      </c>
      <c r="B18" s="33">
        <v>7500</v>
      </c>
      <c r="C18" s="33">
        <v>4</v>
      </c>
    </row>
    <row r="19" spans="1:4" x14ac:dyDescent="0.25">
      <c r="A19" s="108" t="s">
        <v>467</v>
      </c>
      <c r="B19" s="33">
        <v>9500</v>
      </c>
      <c r="C19" s="33">
        <v>4</v>
      </c>
    </row>
    <row r="20" spans="1:4" x14ac:dyDescent="0.25">
      <c r="A20" s="108" t="s">
        <v>468</v>
      </c>
      <c r="B20" s="33" t="s">
        <v>286</v>
      </c>
      <c r="C20" s="33" t="s">
        <v>8</v>
      </c>
    </row>
    <row r="21" spans="1:4" x14ac:dyDescent="0.25">
      <c r="A21" s="108" t="s">
        <v>469</v>
      </c>
      <c r="B21" s="33" t="s">
        <v>345</v>
      </c>
      <c r="C21" s="33" t="s">
        <v>8</v>
      </c>
    </row>
    <row r="22" spans="1:4" x14ac:dyDescent="0.25">
      <c r="A22" s="108" t="s">
        <v>284</v>
      </c>
      <c r="B22" s="33">
        <v>3500</v>
      </c>
      <c r="C22" s="33" t="s">
        <v>8</v>
      </c>
    </row>
    <row r="23" spans="1:4" x14ac:dyDescent="0.25">
      <c r="A23" s="108" t="s">
        <v>285</v>
      </c>
      <c r="B23" s="33">
        <v>3500</v>
      </c>
      <c r="C23" s="33" t="s">
        <v>8</v>
      </c>
      <c r="D23" s="17"/>
    </row>
    <row r="25" spans="1:4" x14ac:dyDescent="0.25">
      <c r="A25" s="10" t="s">
        <v>92</v>
      </c>
    </row>
    <row r="26" spans="1:4" x14ac:dyDescent="0.25">
      <c r="A26" s="238" t="s">
        <v>87</v>
      </c>
      <c r="B26" s="239"/>
      <c r="C26" s="239"/>
    </row>
    <row r="27" spans="1:4" x14ac:dyDescent="0.25">
      <c r="A27" s="238" t="s">
        <v>88</v>
      </c>
      <c r="B27" s="239"/>
      <c r="C27" s="239"/>
    </row>
    <row r="28" spans="1:4" x14ac:dyDescent="0.25">
      <c r="A28" s="238" t="s">
        <v>463</v>
      </c>
      <c r="B28" s="239"/>
      <c r="C28" s="239"/>
    </row>
    <row r="29" spans="1:4" x14ac:dyDescent="0.25">
      <c r="A29" s="238" t="s">
        <v>89</v>
      </c>
      <c r="B29" s="239"/>
      <c r="C29" s="239"/>
    </row>
    <row r="30" spans="1:4" x14ac:dyDescent="0.25">
      <c r="A30" s="238" t="s">
        <v>324</v>
      </c>
      <c r="B30" s="239"/>
      <c r="C30" s="239"/>
    </row>
    <row r="31" spans="1:4" x14ac:dyDescent="0.25">
      <c r="A31" s="238" t="s">
        <v>90</v>
      </c>
      <c r="B31" s="239"/>
      <c r="C31" s="239"/>
    </row>
    <row r="32" spans="1:4" x14ac:dyDescent="0.25">
      <c r="A32" s="238" t="s">
        <v>91</v>
      </c>
      <c r="B32" s="239"/>
      <c r="C32" s="239"/>
    </row>
    <row r="33" spans="1:11" x14ac:dyDescent="0.25">
      <c r="A33" s="238" t="s">
        <v>96</v>
      </c>
      <c r="B33" s="239"/>
      <c r="C33" s="239"/>
    </row>
    <row r="34" spans="1:11" x14ac:dyDescent="0.25">
      <c r="A34" s="238" t="s">
        <v>100</v>
      </c>
      <c r="B34" s="239"/>
      <c r="C34" s="239"/>
    </row>
    <row r="36" spans="1:11" ht="163.9" customHeight="1" x14ac:dyDescent="0.25">
      <c r="A36" s="447" t="s">
        <v>471</v>
      </c>
      <c r="B36" s="447"/>
      <c r="C36" s="447"/>
      <c r="D36" s="25"/>
      <c r="E36" s="25"/>
      <c r="F36" s="25"/>
      <c r="G36" s="25"/>
      <c r="H36" s="25"/>
      <c r="I36" s="25"/>
      <c r="J36" s="25"/>
      <c r="K36" s="25"/>
    </row>
  </sheetData>
  <mergeCells count="6">
    <mergeCell ref="A3:C3"/>
    <mergeCell ref="A1:C1"/>
    <mergeCell ref="A10:C10"/>
    <mergeCell ref="A2:C2"/>
    <mergeCell ref="A36:C36"/>
    <mergeCell ref="A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УСЛУГИ ВСЕ</vt:lpstr>
      <vt:lpstr>Чегдомын и ЖД  </vt:lpstr>
      <vt:lpstr>Сбор по ДВ</vt:lpstr>
      <vt:lpstr>Машинорейс по ДВ</vt:lpstr>
      <vt:lpstr>Сбор ТЕМП.РЕЖИМ</vt:lpstr>
      <vt:lpstr>ЖД по России</vt:lpstr>
      <vt:lpstr>Магадан Сахалин Камчатка</vt:lpstr>
      <vt:lpstr>Перевозка авто </vt:lpstr>
      <vt:lpstr>Перевозки по Хабаровску</vt:lpstr>
      <vt:lpstr>АВИА по России </vt:lpstr>
      <vt:lpstr>вывоз КТК по ДВ</vt:lpstr>
      <vt:lpstr>Курилы</vt:lpstr>
      <vt:lpstr>ОХОТСК АЯН ЧУМИКАН</vt:lpstr>
      <vt:lpstr>Чукотка 2023</vt:lpstr>
      <vt:lpstr>УСЛУГИ СКЛАДА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2024-04-22T03:24:19Z</dcterms:modified>
</cp:coreProperties>
</file>